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FishCount-PR-2017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'FishCount-PR-2017'!$A$78:$AD$121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<sst xmlns="http://schemas.openxmlformats.org/spreadsheetml/2006/main" count="572" uniqueCount="42">
  <si>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</si>
  <si>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</si>
  <si>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</si>
  <si>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</si>
  <si>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</si>
  <si>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</si>
  <si>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</si>
  <si>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</si>
  <si>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</si>
  <si>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</si>
  <si>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</si>
  <si>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</si>
  <si>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</si>
  <si>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</si>
  <si>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</si>
  <si>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</si>
  <si>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</si>
  <si>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</si>
  <si>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</si>
  <si>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</si>
  <si>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</si>
  <si>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</si>
  <si>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</si>
  <si>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</si>
  <si>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</si>
  <si>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</si>
  <si>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</si>
  <si>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</si>
  <si>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</si>
  <si>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</si>
  <si>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</si>
  <si>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</si>
  <si>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</si>
  <si>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</si>
  <si>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</si>
  <si>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</si>
  <si>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</si>
  <si>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</si>
  <si>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</si>
  <si>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</si>
  <si>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>YEARLY (2017) TOTALS TO END OF THE MONTH</t>
  </si>
  <si>
    <t>YEARLY (2017) TOTALS TO END OF THE FISH COUNTING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</si>
</sst>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showZeros="0"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G97" sqref="G97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9.421875" style="51" customWidth="1"/>
    <col min="4" max="4" width="11.57421875" style="51" bestFit="1" customWidth="1"/>
    <col min="5" max="5" width="8.57421875" style="51" customWidth="1"/>
    <col min="6" max="8" width="10.7109375" style="51" customWidth="1"/>
    <col min="9" max="9" width="14.28125" style="51" customWidth="1"/>
    <col min="10" max="10" width="15.57421875" style="51" customWidth="1"/>
    <col min="11" max="11" width="13.7109375" style="51" customWidth="1"/>
    <col min="12" max="14" width="8.57421875" style="51" customWidth="1"/>
    <col min="15" max="15" width="11.57421875" style="51" bestFit="1" customWidth="1"/>
    <col min="16" max="16" width="9.421875" style="51" bestFit="1" customWidth="1"/>
    <col min="17" max="17" width="16.28125" style="51" customWidth="1"/>
    <col min="18" max="19" width="8.57421875" style="51" customWidth="1"/>
    <col min="20" max="20" width="13.28125" style="51" customWidth="1"/>
    <col min="21" max="21" width="15.00390625" style="68" bestFit="1" customWidth="1"/>
    <col min="22" max="22" width="11.57421875" style="68" bestFit="1" customWidth="1"/>
    <col min="23" max="23" width="11.421875" style="131" bestFit="1" customWidth="1"/>
    <col min="24" max="24" width="10.00390625" style="51" bestFit="1" customWidth="1"/>
    <col min="25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1"/>
      <c r="AE1" s="1"/>
      <c r="AF1" s="1"/>
      <c r="AG1" s="2"/>
    </row>
    <row r="2" spans="1:33" ht="18">
      <c r="A2" s="4"/>
      <c r="B2" s="5"/>
      <c r="C2" s="158" t="s">
        <v>1</v>
      </c>
      <c r="D2" s="158"/>
      <c r="E2" s="158"/>
      <c r="F2" s="158"/>
      <c r="G2" s="158"/>
      <c r="H2" s="158"/>
      <c r="I2" s="158" t="s">
        <v>2</v>
      </c>
      <c r="J2" s="158"/>
      <c r="K2" s="158"/>
      <c r="L2" s="158"/>
      <c r="M2" s="158"/>
      <c r="N2" s="158"/>
      <c r="O2" s="158" t="s">
        <v>3</v>
      </c>
      <c r="P2" s="158"/>
      <c r="Q2" s="158" t="s">
        <v>4</v>
      </c>
      <c r="R2" s="158"/>
      <c r="S2" s="172" t="s">
        <v>34</v>
      </c>
      <c r="T2" s="172"/>
      <c r="U2" s="162" t="s">
        <v>5</v>
      </c>
      <c r="V2" s="162"/>
      <c r="W2" s="162"/>
      <c r="X2" s="158" t="s">
        <v>6</v>
      </c>
      <c r="Y2" s="158"/>
      <c r="Z2" s="172" t="s">
        <v>7</v>
      </c>
      <c r="AA2" s="172"/>
      <c r="AB2" s="172" t="s">
        <v>31</v>
      </c>
      <c r="AC2" s="172"/>
      <c r="AE2" s="1"/>
      <c r="AF2" s="9"/>
      <c r="AG2" s="9"/>
    </row>
    <row r="3" spans="1:33" ht="18">
      <c r="A3" s="4" t="s">
        <v>8</v>
      </c>
      <c r="B3" s="5"/>
      <c r="C3" s="158" t="s">
        <v>9</v>
      </c>
      <c r="D3" s="158"/>
      <c r="E3" s="158" t="s">
        <v>10</v>
      </c>
      <c r="F3" s="158"/>
      <c r="G3" s="158" t="s">
        <v>36</v>
      </c>
      <c r="H3" s="158"/>
      <c r="I3" s="158" t="s">
        <v>9</v>
      </c>
      <c r="J3" s="158"/>
      <c r="K3" s="158" t="s">
        <v>10</v>
      </c>
      <c r="L3" s="158"/>
      <c r="M3" s="158" t="s">
        <v>36</v>
      </c>
      <c r="N3" s="158"/>
      <c r="O3" s="158" t="s">
        <v>9</v>
      </c>
      <c r="P3" s="158"/>
      <c r="Q3" s="158"/>
      <c r="R3" s="158"/>
      <c r="S3" s="6"/>
      <c r="T3" s="6"/>
      <c r="U3" s="7" t="s">
        <v>11</v>
      </c>
      <c r="V3" s="7" t="s">
        <v>12</v>
      </c>
      <c r="W3" s="173" t="s">
        <v>13</v>
      </c>
      <c r="X3" s="158" t="s">
        <v>9</v>
      </c>
      <c r="Y3" s="158"/>
      <c r="Z3" s="158"/>
      <c r="AA3" s="158"/>
      <c r="AB3" s="6"/>
      <c r="AC3" s="6"/>
      <c r="AD3" s="11" t="s">
        <v>14</v>
      </c>
      <c r="AE3" s="1"/>
      <c r="AF3" s="9"/>
      <c r="AG3" s="12"/>
    </row>
    <row r="4" spans="1:33" ht="18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74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8">
      <c r="A5" s="19">
        <v>42840</v>
      </c>
      <c r="B5" s="20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1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1</v>
      </c>
      <c r="W5" s="22">
        <f aca="true" t="shared" si="2" ref="W5:W20">(U5+V5)</f>
        <v>1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1</v>
      </c>
      <c r="AE5" s="24"/>
      <c r="AF5" s="25"/>
      <c r="AG5" s="12"/>
    </row>
    <row r="6" spans="1:33" ht="18">
      <c r="A6" s="19">
        <f aca="true" t="shared" si="4" ref="A6:A20">A5+1</f>
        <v>42841</v>
      </c>
      <c r="B6" s="20"/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1</v>
      </c>
      <c r="S6" s="77">
        <v>0</v>
      </c>
      <c r="T6" s="77">
        <v>0</v>
      </c>
      <c r="U6" s="21">
        <f t="shared" si="0"/>
        <v>0</v>
      </c>
      <c r="V6" s="21">
        <f t="shared" si="1"/>
        <v>1</v>
      </c>
      <c r="W6" s="22">
        <f t="shared" si="2"/>
        <v>1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1</v>
      </c>
      <c r="AE6" s="24"/>
      <c r="AF6" s="25"/>
      <c r="AG6" s="12"/>
    </row>
    <row r="7" spans="1:33" ht="18">
      <c r="A7" s="19">
        <f t="shared" si="4"/>
        <v>42842</v>
      </c>
      <c r="B7" s="20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f t="shared" si="4"/>
        <v>42843</v>
      </c>
      <c r="B8" s="20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f t="shared" si="4"/>
        <v>42844</v>
      </c>
      <c r="B9" s="20"/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1</v>
      </c>
      <c r="R9" s="77">
        <v>0</v>
      </c>
      <c r="S9" s="77">
        <v>0</v>
      </c>
      <c r="T9" s="77">
        <v>0</v>
      </c>
      <c r="U9" s="21">
        <f t="shared" si="0"/>
        <v>1</v>
      </c>
      <c r="V9" s="21">
        <f t="shared" si="1"/>
        <v>0</v>
      </c>
      <c r="W9" s="22">
        <f t="shared" si="2"/>
        <v>1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1</v>
      </c>
      <c r="AE9" s="24"/>
      <c r="AF9" s="25"/>
      <c r="AG9" s="12"/>
    </row>
    <row r="10" spans="1:33" ht="18">
      <c r="A10" s="19">
        <f t="shared" si="4"/>
        <v>42845</v>
      </c>
      <c r="B10" s="20"/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1</v>
      </c>
      <c r="R10" s="77">
        <v>0</v>
      </c>
      <c r="S10" s="77">
        <v>0</v>
      </c>
      <c r="T10" s="77">
        <v>0</v>
      </c>
      <c r="U10" s="21">
        <f t="shared" si="0"/>
        <v>1</v>
      </c>
      <c r="V10" s="21">
        <f t="shared" si="1"/>
        <v>0</v>
      </c>
      <c r="W10" s="22">
        <f t="shared" si="2"/>
        <v>1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1</v>
      </c>
      <c r="AE10" s="24"/>
      <c r="AF10" s="25"/>
      <c r="AG10" s="12"/>
    </row>
    <row r="11" spans="1:33" ht="18">
      <c r="A11" s="19">
        <f t="shared" si="4"/>
        <v>42846</v>
      </c>
      <c r="B11" s="20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4</v>
      </c>
      <c r="R11" s="77">
        <v>0</v>
      </c>
      <c r="S11" s="77">
        <v>0</v>
      </c>
      <c r="T11" s="77">
        <v>0</v>
      </c>
      <c r="U11" s="21">
        <f t="shared" si="0"/>
        <v>4</v>
      </c>
      <c r="V11" s="21">
        <f t="shared" si="1"/>
        <v>0</v>
      </c>
      <c r="W11" s="22">
        <f t="shared" si="2"/>
        <v>4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4</v>
      </c>
      <c r="AE11" s="24"/>
      <c r="AF11" s="25"/>
      <c r="AG11" s="12"/>
    </row>
    <row r="12" spans="1:33" ht="18">
      <c r="A12" s="19">
        <f t="shared" si="4"/>
        <v>42847</v>
      </c>
      <c r="B12" s="20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f t="shared" si="4"/>
        <v>42848</v>
      </c>
      <c r="B13" s="20"/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1</v>
      </c>
      <c r="R13" s="77">
        <v>0</v>
      </c>
      <c r="S13" s="77">
        <v>0</v>
      </c>
      <c r="T13" s="77">
        <v>0</v>
      </c>
      <c r="U13" s="21">
        <f t="shared" si="0"/>
        <v>1</v>
      </c>
      <c r="V13" s="21">
        <f t="shared" si="1"/>
        <v>0</v>
      </c>
      <c r="W13" s="22">
        <f t="shared" si="2"/>
        <v>1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1</v>
      </c>
      <c r="AE13" s="24"/>
      <c r="AF13" s="25"/>
      <c r="AG13" s="12"/>
    </row>
    <row r="14" spans="1:33" ht="18">
      <c r="A14" s="19">
        <f t="shared" si="4"/>
        <v>42849</v>
      </c>
      <c r="B14" s="20"/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1</v>
      </c>
      <c r="R14" s="77">
        <v>2</v>
      </c>
      <c r="S14" s="77">
        <v>0</v>
      </c>
      <c r="T14" s="77">
        <v>0</v>
      </c>
      <c r="U14" s="21">
        <f t="shared" si="0"/>
        <v>2</v>
      </c>
      <c r="V14" s="21">
        <f t="shared" si="1"/>
        <v>2</v>
      </c>
      <c r="W14" s="22">
        <f t="shared" si="2"/>
        <v>4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4</v>
      </c>
      <c r="AE14" s="24"/>
      <c r="AF14" s="25"/>
      <c r="AG14" s="9"/>
    </row>
    <row r="15" spans="1:33" ht="18">
      <c r="A15" s="19">
        <f t="shared" si="4"/>
        <v>42850</v>
      </c>
      <c r="B15" s="20"/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f t="shared" si="4"/>
        <v>42851</v>
      </c>
      <c r="B16" s="20"/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f t="shared" si="4"/>
        <v>42852</v>
      </c>
      <c r="B17" s="20"/>
      <c r="C17" s="77">
        <v>0</v>
      </c>
      <c r="D17" s="77">
        <v>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77">
        <v>0</v>
      </c>
      <c r="T17" s="77">
        <v>0</v>
      </c>
      <c r="U17" s="21">
        <f t="shared" si="0"/>
        <v>0</v>
      </c>
      <c r="V17" s="21">
        <f t="shared" si="1"/>
        <v>2</v>
      </c>
      <c r="W17" s="22">
        <f t="shared" si="2"/>
        <v>2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2</v>
      </c>
      <c r="AE17" s="24"/>
      <c r="AF17" s="25"/>
      <c r="AG17" s="12"/>
    </row>
    <row r="18" spans="1:33" ht="18">
      <c r="A18" s="19">
        <f t="shared" si="4"/>
        <v>42853</v>
      </c>
      <c r="B18" s="20"/>
      <c r="C18" s="77">
        <v>2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2</v>
      </c>
      <c r="V18" s="21">
        <f t="shared" si="1"/>
        <v>0</v>
      </c>
      <c r="W18" s="22">
        <f t="shared" si="2"/>
        <v>2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2</v>
      </c>
      <c r="AE18" s="24"/>
      <c r="AF18" s="25"/>
      <c r="AG18" s="12"/>
    </row>
    <row r="19" spans="1:33" ht="18">
      <c r="A19" s="19">
        <f t="shared" si="4"/>
        <v>42854</v>
      </c>
      <c r="B19" s="20"/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f t="shared" si="4"/>
        <v>42855</v>
      </c>
      <c r="B20" s="27"/>
      <c r="C20" s="77">
        <v>1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1</v>
      </c>
      <c r="S20" s="77">
        <v>0</v>
      </c>
      <c r="T20" s="77">
        <v>0</v>
      </c>
      <c r="U20" s="21">
        <f>(C20+E20+G20+K20+I20+M20+O20+Q20+S20)</f>
        <v>1</v>
      </c>
      <c r="V20" s="21">
        <f>(D20+F20+H20+L20+J20+N20+P20+R20+T20)</f>
        <v>1</v>
      </c>
      <c r="W20" s="28">
        <f t="shared" si="2"/>
        <v>2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2</v>
      </c>
      <c r="AE20" s="24"/>
      <c r="AF20" s="25"/>
      <c r="AG20" s="12"/>
    </row>
    <row r="21" spans="1:33" s="35" customFormat="1" ht="18">
      <c r="A21" s="30" t="s">
        <v>16</v>
      </c>
      <c r="B21" s="31"/>
      <c r="C21" s="135">
        <f aca="true" t="shared" si="5" ref="C21:AD21">SUM(C5:C20)</f>
        <v>4</v>
      </c>
      <c r="D21" s="135">
        <f t="shared" si="5"/>
        <v>1</v>
      </c>
      <c r="E21" s="135">
        <f t="shared" si="5"/>
        <v>0</v>
      </c>
      <c r="F21" s="135">
        <f t="shared" si="5"/>
        <v>0</v>
      </c>
      <c r="G21" s="135">
        <f t="shared" si="5"/>
        <v>0</v>
      </c>
      <c r="H21" s="135">
        <f t="shared" si="5"/>
        <v>0</v>
      </c>
      <c r="I21" s="135">
        <f t="shared" si="5"/>
        <v>0</v>
      </c>
      <c r="J21" s="135">
        <f t="shared" si="5"/>
        <v>0</v>
      </c>
      <c r="K21" s="135">
        <f t="shared" si="5"/>
        <v>0</v>
      </c>
      <c r="L21" s="135">
        <f t="shared" si="5"/>
        <v>0</v>
      </c>
      <c r="M21" s="135">
        <f t="shared" si="5"/>
        <v>0</v>
      </c>
      <c r="N21" s="135">
        <f t="shared" si="5"/>
        <v>0</v>
      </c>
      <c r="O21" s="135">
        <f t="shared" si="5"/>
        <v>0</v>
      </c>
      <c r="P21" s="135">
        <f t="shared" si="5"/>
        <v>0</v>
      </c>
      <c r="Q21" s="135">
        <f t="shared" si="5"/>
        <v>8</v>
      </c>
      <c r="R21" s="135">
        <f t="shared" si="5"/>
        <v>6</v>
      </c>
      <c r="S21" s="135">
        <f t="shared" si="5"/>
        <v>0</v>
      </c>
      <c r="T21" s="135">
        <f t="shared" si="5"/>
        <v>0</v>
      </c>
      <c r="U21" s="136">
        <f t="shared" si="5"/>
        <v>12</v>
      </c>
      <c r="V21" s="136">
        <f t="shared" si="5"/>
        <v>7</v>
      </c>
      <c r="W21" s="22">
        <f t="shared" si="5"/>
        <v>19</v>
      </c>
      <c r="X21" s="135">
        <f t="shared" si="5"/>
        <v>0</v>
      </c>
      <c r="Y21" s="135">
        <f t="shared" si="5"/>
        <v>0</v>
      </c>
      <c r="Z21" s="135">
        <f t="shared" si="5"/>
        <v>0</v>
      </c>
      <c r="AA21" s="135">
        <f t="shared" si="5"/>
        <v>0</v>
      </c>
      <c r="AB21" s="135">
        <f t="shared" si="5"/>
        <v>0</v>
      </c>
      <c r="AC21" s="135">
        <f t="shared" si="5"/>
        <v>0</v>
      </c>
      <c r="AD21" s="23">
        <f t="shared" si="5"/>
        <v>19</v>
      </c>
      <c r="AE21" s="32"/>
      <c r="AF21" s="33"/>
      <c r="AG21" s="34"/>
    </row>
    <row r="22" spans="1:33" s="44" customFormat="1" ht="18">
      <c r="A22" s="36"/>
      <c r="B22" s="37"/>
      <c r="C22" s="159">
        <f>(C21+D21)</f>
        <v>5</v>
      </c>
      <c r="D22" s="159"/>
      <c r="E22" s="159">
        <f>(E21+F21)</f>
        <v>0</v>
      </c>
      <c r="F22" s="159"/>
      <c r="G22" s="159">
        <f>(G21+H21)</f>
        <v>0</v>
      </c>
      <c r="H22" s="159"/>
      <c r="I22" s="159">
        <f>(I21+J21)</f>
        <v>0</v>
      </c>
      <c r="J22" s="159"/>
      <c r="K22" s="159">
        <f>(K21+L21)</f>
        <v>0</v>
      </c>
      <c r="L22" s="159"/>
      <c r="M22" s="159">
        <f>(M21+N21)</f>
        <v>0</v>
      </c>
      <c r="N22" s="159"/>
      <c r="O22" s="159">
        <f>(O21+P21)</f>
        <v>0</v>
      </c>
      <c r="P22" s="159"/>
      <c r="Q22" s="159">
        <f>(Q21+R21)</f>
        <v>14</v>
      </c>
      <c r="R22" s="159"/>
      <c r="S22" s="159">
        <f>SUM(S21:T21)</f>
        <v>0</v>
      </c>
      <c r="T22" s="159"/>
      <c r="U22" s="39">
        <f>(U21/W21)</f>
        <v>0.631578947368421</v>
      </c>
      <c r="V22" s="39">
        <f>(V21/W21)</f>
        <v>0.3684210526315789</v>
      </c>
      <c r="W22" s="40"/>
      <c r="X22" s="159">
        <f>(X21+Y21)</f>
        <v>0</v>
      </c>
      <c r="Y22" s="159"/>
      <c r="Z22" s="159">
        <f>SUM(Z21:AA21)</f>
        <v>0</v>
      </c>
      <c r="AA22" s="159"/>
      <c r="AB22" s="159">
        <f>SUM(AB21:AC21)</f>
        <v>0</v>
      </c>
      <c r="AC22" s="159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6" t="s">
        <v>40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2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2" t="s">
        <v>9</v>
      </c>
      <c r="P25" s="162"/>
      <c r="Q25" s="162"/>
      <c r="R25" s="162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0" t="s">
        <v>1</v>
      </c>
      <c r="J26" s="161"/>
      <c r="K26" s="161"/>
      <c r="L26" s="161" t="s">
        <v>2</v>
      </c>
      <c r="M26" s="161"/>
      <c r="N26" s="161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3"/>
      <c r="AD26" s="58"/>
      <c r="AE26" s="25"/>
      <c r="AF26" s="25"/>
    </row>
    <row r="27" spans="2:32" ht="18">
      <c r="B27" s="50"/>
      <c r="I27" s="59">
        <f>(C22)</f>
        <v>5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14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19</v>
      </c>
      <c r="V27" s="56"/>
      <c r="W27" s="46"/>
      <c r="X27" s="46"/>
      <c r="Y27" s="46"/>
      <c r="Z27" s="47"/>
      <c r="AA27" s="47"/>
      <c r="AB27" s="47"/>
      <c r="AC27" s="133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3"/>
      <c r="AD28" s="58"/>
      <c r="AE28" s="25"/>
      <c r="AF28" s="25"/>
    </row>
    <row r="29" spans="2:32" ht="18.75" thickBot="1">
      <c r="B29" s="50"/>
      <c r="I29" s="63">
        <f>(C22)</f>
        <v>5</v>
      </c>
      <c r="J29" s="64">
        <f>(E22)</f>
        <v>0</v>
      </c>
      <c r="K29" s="64">
        <f>(G22)</f>
        <v>0</v>
      </c>
      <c r="L29" s="64"/>
      <c r="M29" s="164" t="s">
        <v>20</v>
      </c>
      <c r="N29" s="178"/>
      <c r="O29" s="178"/>
      <c r="P29" s="178"/>
      <c r="Q29" s="178"/>
      <c r="R29" s="178"/>
      <c r="S29" s="178"/>
      <c r="T29" s="178"/>
      <c r="U29" s="179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6" t="s">
        <v>1</v>
      </c>
      <c r="D33" s="176"/>
      <c r="E33" s="176"/>
      <c r="F33" s="176"/>
      <c r="G33" s="176"/>
      <c r="H33" s="176"/>
      <c r="I33" s="158" t="s">
        <v>2</v>
      </c>
      <c r="J33" s="158"/>
      <c r="K33" s="158"/>
      <c r="L33" s="158"/>
      <c r="M33" s="158"/>
      <c r="N33" s="158"/>
      <c r="O33" s="158" t="s">
        <v>3</v>
      </c>
      <c r="P33" s="158"/>
      <c r="Q33" s="158" t="s">
        <v>4</v>
      </c>
      <c r="R33" s="158"/>
      <c r="S33" s="177" t="s">
        <v>34</v>
      </c>
      <c r="T33" s="177"/>
      <c r="U33" s="162" t="s">
        <v>5</v>
      </c>
      <c r="V33" s="162"/>
      <c r="W33" s="162"/>
      <c r="X33" s="158" t="s">
        <v>6</v>
      </c>
      <c r="Y33" s="158"/>
      <c r="Z33" s="172" t="s">
        <v>7</v>
      </c>
      <c r="AA33" s="172"/>
      <c r="AB33" s="172" t="s">
        <v>31</v>
      </c>
      <c r="AC33" s="172"/>
      <c r="AE33" s="1"/>
      <c r="AF33" s="9"/>
      <c r="AG33" s="9"/>
    </row>
    <row r="34" spans="1:33" ht="18">
      <c r="A34" s="4" t="s">
        <v>8</v>
      </c>
      <c r="B34" s="5"/>
      <c r="C34" s="158" t="s">
        <v>9</v>
      </c>
      <c r="D34" s="158"/>
      <c r="E34" s="158" t="s">
        <v>10</v>
      </c>
      <c r="F34" s="158"/>
      <c r="G34" s="158" t="s">
        <v>36</v>
      </c>
      <c r="H34" s="158"/>
      <c r="I34" s="158" t="s">
        <v>9</v>
      </c>
      <c r="J34" s="158"/>
      <c r="K34" s="158" t="s">
        <v>10</v>
      </c>
      <c r="L34" s="158"/>
      <c r="M34" s="158" t="s">
        <v>36</v>
      </c>
      <c r="N34" s="158"/>
      <c r="O34" s="158" t="s">
        <v>9</v>
      </c>
      <c r="P34" s="158"/>
      <c r="Q34" s="158"/>
      <c r="R34" s="158"/>
      <c r="S34" s="6"/>
      <c r="T34" s="6"/>
      <c r="U34" s="7" t="s">
        <v>11</v>
      </c>
      <c r="V34" s="7" t="s">
        <v>12</v>
      </c>
      <c r="W34" s="173" t="s">
        <v>13</v>
      </c>
      <c r="X34" s="158" t="s">
        <v>9</v>
      </c>
      <c r="Y34" s="158"/>
      <c r="Z34" s="158"/>
      <c r="AA34" s="158"/>
      <c r="AB34" s="6"/>
      <c r="AC34" s="6"/>
      <c r="AD34" s="11" t="s">
        <v>14</v>
      </c>
      <c r="AE34" s="1"/>
      <c r="AF34" s="9"/>
      <c r="AG34" s="12"/>
    </row>
    <row r="35" spans="1:33" ht="18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74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8">
      <c r="A36" s="19">
        <f>A20+1</f>
        <v>42856</v>
      </c>
      <c r="B36" s="76"/>
      <c r="C36" s="77">
        <v>3</v>
      </c>
      <c r="D36" s="77">
        <v>4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3</v>
      </c>
      <c r="V36" s="21">
        <f>(D36+F36+H36+L36+J36+N36+P36+R36+T36)</f>
        <v>4</v>
      </c>
      <c r="W36" s="22">
        <f aca="true" t="shared" si="7" ref="W36:W66">(U36+V36)</f>
        <v>7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7</v>
      </c>
      <c r="AE36" s="24"/>
      <c r="AF36" s="25"/>
      <c r="AG36" s="9"/>
    </row>
    <row r="37" spans="1:33" ht="18">
      <c r="A37" s="19">
        <f aca="true" t="shared" si="8" ref="A37:A66">A36+1</f>
        <v>42857</v>
      </c>
      <c r="B37" s="76"/>
      <c r="C37" s="77">
        <v>1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1</v>
      </c>
      <c r="R37" s="77">
        <v>1</v>
      </c>
      <c r="S37" s="77">
        <v>0</v>
      </c>
      <c r="T37" s="77">
        <v>0</v>
      </c>
      <c r="U37" s="21">
        <f t="shared" si="6"/>
        <v>2</v>
      </c>
      <c r="V37" s="21">
        <f aca="true" t="shared" si="9" ref="V37:V66">(D37+F37+H37+L37+J37+N37+P37+R37+T37)</f>
        <v>1</v>
      </c>
      <c r="W37" s="22">
        <f t="shared" si="7"/>
        <v>3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3</v>
      </c>
      <c r="AE37" s="24"/>
      <c r="AF37" s="25"/>
      <c r="AG37" s="12"/>
    </row>
    <row r="38" spans="1:33" ht="18">
      <c r="A38" s="19">
        <f t="shared" si="8"/>
        <v>42858</v>
      </c>
      <c r="B38" s="76"/>
      <c r="C38" s="77">
        <v>0</v>
      </c>
      <c r="D38" s="77">
        <v>5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21">
        <f t="shared" si="6"/>
        <v>0</v>
      </c>
      <c r="V38" s="21">
        <f t="shared" si="9"/>
        <v>5</v>
      </c>
      <c r="W38" s="22">
        <f t="shared" si="7"/>
        <v>5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5</v>
      </c>
      <c r="AE38" s="24"/>
      <c r="AF38" s="25"/>
      <c r="AG38" s="12"/>
    </row>
    <row r="39" spans="1:33" ht="18">
      <c r="A39" s="19">
        <f t="shared" si="8"/>
        <v>42859</v>
      </c>
      <c r="B39" s="76"/>
      <c r="C39" s="77">
        <v>1</v>
      </c>
      <c r="D39" s="77">
        <v>5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1</v>
      </c>
      <c r="V39" s="21">
        <f t="shared" si="9"/>
        <v>5</v>
      </c>
      <c r="W39" s="22">
        <f t="shared" si="7"/>
        <v>6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6</v>
      </c>
      <c r="AE39" s="24"/>
      <c r="AF39" s="25"/>
      <c r="AG39" s="12"/>
    </row>
    <row r="40" spans="1:33" ht="18">
      <c r="A40" s="19">
        <f t="shared" si="8"/>
        <v>42860</v>
      </c>
      <c r="B40" s="76"/>
      <c r="C40" s="77">
        <v>0</v>
      </c>
      <c r="D40" s="77">
        <v>5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1</v>
      </c>
      <c r="R40" s="77">
        <v>1</v>
      </c>
      <c r="S40" s="77">
        <v>0</v>
      </c>
      <c r="T40" s="77">
        <v>0</v>
      </c>
      <c r="U40" s="21">
        <f t="shared" si="6"/>
        <v>1</v>
      </c>
      <c r="V40" s="21">
        <f t="shared" si="9"/>
        <v>6</v>
      </c>
      <c r="W40" s="22">
        <f t="shared" si="7"/>
        <v>7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7</v>
      </c>
      <c r="AE40" s="24"/>
      <c r="AF40" s="25"/>
      <c r="AG40" s="12"/>
    </row>
    <row r="41" spans="1:33" ht="18">
      <c r="A41" s="19">
        <f t="shared" si="8"/>
        <v>42861</v>
      </c>
      <c r="B41" s="76"/>
      <c r="C41" s="77">
        <v>3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1</v>
      </c>
      <c r="S41" s="77">
        <v>0</v>
      </c>
      <c r="T41" s="77">
        <v>0</v>
      </c>
      <c r="U41" s="21">
        <f t="shared" si="6"/>
        <v>3</v>
      </c>
      <c r="V41" s="21">
        <f t="shared" si="9"/>
        <v>1</v>
      </c>
      <c r="W41" s="22">
        <f t="shared" si="7"/>
        <v>4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4</v>
      </c>
      <c r="AE41" s="24"/>
      <c r="AF41" s="25"/>
      <c r="AG41" s="12"/>
    </row>
    <row r="42" spans="1:33" ht="18">
      <c r="A42" s="19">
        <f t="shared" si="8"/>
        <v>42862</v>
      </c>
      <c r="B42" s="76"/>
      <c r="C42" s="77">
        <v>7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7</v>
      </c>
      <c r="V42" s="21">
        <f t="shared" si="9"/>
        <v>1</v>
      </c>
      <c r="W42" s="22">
        <f t="shared" si="7"/>
        <v>8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8</v>
      </c>
      <c r="AE42" s="24"/>
      <c r="AF42" s="25"/>
      <c r="AG42" s="12"/>
    </row>
    <row r="43" spans="1:33" ht="18">
      <c r="A43" s="19">
        <f t="shared" si="8"/>
        <v>42863</v>
      </c>
      <c r="B43" s="76"/>
      <c r="C43" s="77">
        <v>2</v>
      </c>
      <c r="D43" s="77">
        <v>20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2</v>
      </c>
      <c r="S43" s="77">
        <v>0</v>
      </c>
      <c r="T43" s="77">
        <v>0</v>
      </c>
      <c r="U43" s="21">
        <f t="shared" si="6"/>
        <v>2</v>
      </c>
      <c r="V43" s="21">
        <f t="shared" si="9"/>
        <v>22</v>
      </c>
      <c r="W43" s="22">
        <f t="shared" si="7"/>
        <v>24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24</v>
      </c>
      <c r="AE43" s="24"/>
      <c r="AF43" s="25"/>
      <c r="AG43" s="9"/>
    </row>
    <row r="44" spans="1:33" ht="18">
      <c r="A44" s="19">
        <f t="shared" si="8"/>
        <v>42864</v>
      </c>
      <c r="B44" s="76"/>
      <c r="C44" s="77">
        <v>2</v>
      </c>
      <c r="D44" s="77">
        <v>1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1</v>
      </c>
      <c r="S44" s="77">
        <v>0</v>
      </c>
      <c r="T44" s="77">
        <v>0</v>
      </c>
      <c r="U44" s="21">
        <f t="shared" si="6"/>
        <v>2</v>
      </c>
      <c r="V44" s="21">
        <f t="shared" si="9"/>
        <v>2</v>
      </c>
      <c r="W44" s="22">
        <f t="shared" si="7"/>
        <v>4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9">
        <f t="shared" si="10"/>
        <v>4</v>
      </c>
      <c r="AE44" s="24"/>
      <c r="AF44" s="25"/>
      <c r="AG44" s="12"/>
    </row>
    <row r="45" spans="1:33" ht="18">
      <c r="A45" s="19">
        <f t="shared" si="8"/>
        <v>42865</v>
      </c>
      <c r="B45" s="76"/>
      <c r="C45" s="77">
        <v>7</v>
      </c>
      <c r="D45" s="77">
        <v>2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7</v>
      </c>
      <c r="V45" s="21">
        <f t="shared" si="9"/>
        <v>2</v>
      </c>
      <c r="W45" s="22">
        <f t="shared" si="7"/>
        <v>9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10"/>
        <v>9</v>
      </c>
      <c r="AE45" s="24"/>
      <c r="AF45" s="25"/>
      <c r="AG45" s="12"/>
    </row>
    <row r="46" spans="1:33" ht="18">
      <c r="A46" s="19">
        <f t="shared" si="8"/>
        <v>42866</v>
      </c>
      <c r="B46" s="76"/>
      <c r="C46" s="77">
        <v>1</v>
      </c>
      <c r="D46" s="77">
        <v>1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1">
        <f t="shared" si="6"/>
        <v>1</v>
      </c>
      <c r="V46" s="21">
        <f t="shared" si="9"/>
        <v>1</v>
      </c>
      <c r="W46" s="22">
        <f t="shared" si="7"/>
        <v>2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2</v>
      </c>
      <c r="AE46" s="24"/>
      <c r="AF46" s="25"/>
      <c r="AG46" s="12"/>
    </row>
    <row r="47" spans="1:33" ht="18">
      <c r="A47" s="19">
        <f t="shared" si="8"/>
        <v>42867</v>
      </c>
      <c r="B47" s="76"/>
      <c r="C47" s="77">
        <v>11</v>
      </c>
      <c r="D47" s="77">
        <v>9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1">
        <f t="shared" si="6"/>
        <v>11</v>
      </c>
      <c r="V47" s="21">
        <f t="shared" si="9"/>
        <v>9</v>
      </c>
      <c r="W47" s="22">
        <f t="shared" si="7"/>
        <v>20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9">
        <f t="shared" si="10"/>
        <v>20</v>
      </c>
      <c r="AE47" s="24"/>
      <c r="AF47" s="25"/>
      <c r="AG47" s="12"/>
    </row>
    <row r="48" spans="1:33" ht="18">
      <c r="A48" s="19">
        <f t="shared" si="8"/>
        <v>42868</v>
      </c>
      <c r="B48" s="76"/>
      <c r="C48" s="77">
        <v>16</v>
      </c>
      <c r="D48" s="77">
        <v>14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1</v>
      </c>
      <c r="R48" s="77">
        <v>2</v>
      </c>
      <c r="S48" s="77">
        <v>0</v>
      </c>
      <c r="T48" s="77">
        <v>0</v>
      </c>
      <c r="U48" s="21">
        <f t="shared" si="6"/>
        <v>17</v>
      </c>
      <c r="V48" s="21">
        <f t="shared" si="9"/>
        <v>16</v>
      </c>
      <c r="W48" s="22">
        <f t="shared" si="7"/>
        <v>33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9">
        <f t="shared" si="10"/>
        <v>33</v>
      </c>
      <c r="AE48" s="24"/>
      <c r="AF48" s="25"/>
      <c r="AG48" s="12"/>
    </row>
    <row r="49" spans="1:33" ht="18">
      <c r="A49" s="19">
        <f t="shared" si="8"/>
        <v>42869</v>
      </c>
      <c r="B49" s="76"/>
      <c r="C49" s="77">
        <v>28</v>
      </c>
      <c r="D49" s="77">
        <v>6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21">
        <f t="shared" si="6"/>
        <v>28</v>
      </c>
      <c r="V49" s="21">
        <f t="shared" si="9"/>
        <v>6</v>
      </c>
      <c r="W49" s="22">
        <f t="shared" si="7"/>
        <v>34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9">
        <f t="shared" si="10"/>
        <v>34</v>
      </c>
      <c r="AE49" s="24"/>
      <c r="AF49" s="25"/>
      <c r="AG49" s="12"/>
    </row>
    <row r="50" spans="1:33" ht="18">
      <c r="A50" s="19">
        <f t="shared" si="8"/>
        <v>42870</v>
      </c>
      <c r="B50" s="76"/>
      <c r="C50" s="77">
        <v>38</v>
      </c>
      <c r="D50" s="77">
        <v>9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1</v>
      </c>
      <c r="R50" s="77">
        <v>0</v>
      </c>
      <c r="S50" s="77">
        <v>0</v>
      </c>
      <c r="T50" s="77">
        <v>0</v>
      </c>
      <c r="U50" s="21">
        <f t="shared" si="6"/>
        <v>39</v>
      </c>
      <c r="V50" s="21">
        <f t="shared" si="9"/>
        <v>9</v>
      </c>
      <c r="W50" s="22">
        <f t="shared" si="7"/>
        <v>48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9">
        <f t="shared" si="10"/>
        <v>48</v>
      </c>
      <c r="AE50" s="24"/>
      <c r="AF50" s="25"/>
      <c r="AG50" s="9"/>
    </row>
    <row r="51" spans="1:33" ht="18">
      <c r="A51" s="19">
        <f t="shared" si="8"/>
        <v>42871</v>
      </c>
      <c r="B51" s="76"/>
      <c r="C51" s="77">
        <v>31</v>
      </c>
      <c r="D51" s="77">
        <v>17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21">
        <f t="shared" si="6"/>
        <v>31</v>
      </c>
      <c r="V51" s="21">
        <f t="shared" si="9"/>
        <v>17</v>
      </c>
      <c r="W51" s="22">
        <f t="shared" si="7"/>
        <v>48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9">
        <f t="shared" si="10"/>
        <v>48</v>
      </c>
      <c r="AE51" s="24"/>
      <c r="AF51" s="25"/>
      <c r="AG51" s="12"/>
    </row>
    <row r="52" spans="1:33" ht="18">
      <c r="A52" s="19">
        <f t="shared" si="8"/>
        <v>42872</v>
      </c>
      <c r="B52" s="76"/>
      <c r="C52" s="77">
        <v>73</v>
      </c>
      <c r="D52" s="77">
        <v>16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21">
        <f t="shared" si="6"/>
        <v>73</v>
      </c>
      <c r="V52" s="21">
        <f t="shared" si="9"/>
        <v>16</v>
      </c>
      <c r="W52" s="22">
        <f t="shared" si="7"/>
        <v>89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9">
        <f t="shared" si="10"/>
        <v>89</v>
      </c>
      <c r="AE52" s="24"/>
      <c r="AF52" s="25"/>
      <c r="AG52" s="12"/>
    </row>
    <row r="53" spans="1:33" ht="18">
      <c r="A53" s="19">
        <f t="shared" si="8"/>
        <v>42873</v>
      </c>
      <c r="B53" s="76"/>
      <c r="C53" s="77">
        <v>141</v>
      </c>
      <c r="D53" s="77">
        <v>28</v>
      </c>
      <c r="E53" s="77">
        <v>3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21">
        <f t="shared" si="6"/>
        <v>144</v>
      </c>
      <c r="V53" s="21">
        <f t="shared" si="9"/>
        <v>28</v>
      </c>
      <c r="W53" s="139">
        <f t="shared" si="7"/>
        <v>172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140">
        <f t="shared" si="10"/>
        <v>172</v>
      </c>
      <c r="AE53" s="24"/>
      <c r="AF53" s="25"/>
      <c r="AG53" s="12"/>
    </row>
    <row r="54" spans="1:33" ht="18">
      <c r="A54" s="19">
        <f t="shared" si="8"/>
        <v>42874</v>
      </c>
      <c r="B54" s="76"/>
      <c r="C54" s="77">
        <v>125</v>
      </c>
      <c r="D54" s="77">
        <v>50</v>
      </c>
      <c r="E54" s="77">
        <v>3</v>
      </c>
      <c r="F54" s="77">
        <v>1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21">
        <f t="shared" si="6"/>
        <v>128</v>
      </c>
      <c r="V54" s="21">
        <f t="shared" si="9"/>
        <v>51</v>
      </c>
      <c r="W54" s="22">
        <f t="shared" si="7"/>
        <v>179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9">
        <f t="shared" si="10"/>
        <v>179</v>
      </c>
      <c r="AE54" s="24"/>
      <c r="AF54" s="25"/>
      <c r="AG54" s="12"/>
    </row>
    <row r="55" spans="1:33" ht="18">
      <c r="A55" s="19">
        <f t="shared" si="8"/>
        <v>42875</v>
      </c>
      <c r="B55" s="76"/>
      <c r="C55" s="77">
        <v>192</v>
      </c>
      <c r="D55" s="77">
        <v>16</v>
      </c>
      <c r="E55" s="77">
        <v>4</v>
      </c>
      <c r="F55" s="77">
        <v>1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1</v>
      </c>
      <c r="R55" s="77">
        <v>0</v>
      </c>
      <c r="S55" s="77">
        <v>0</v>
      </c>
      <c r="T55" s="77">
        <v>0</v>
      </c>
      <c r="U55" s="21">
        <f t="shared" si="6"/>
        <v>197</v>
      </c>
      <c r="V55" s="21">
        <f t="shared" si="9"/>
        <v>17</v>
      </c>
      <c r="W55" s="22">
        <f t="shared" si="7"/>
        <v>214</v>
      </c>
      <c r="X55" s="77">
        <v>0</v>
      </c>
      <c r="Y55" s="77">
        <v>0</v>
      </c>
      <c r="Z55" s="77">
        <v>0</v>
      </c>
      <c r="AA55" s="77">
        <v>0</v>
      </c>
      <c r="AB55" s="77">
        <v>1</v>
      </c>
      <c r="AC55" s="77">
        <v>0</v>
      </c>
      <c r="AD55" s="79">
        <f t="shared" si="10"/>
        <v>215</v>
      </c>
      <c r="AE55" s="24"/>
      <c r="AF55" s="25"/>
      <c r="AG55" s="12"/>
    </row>
    <row r="56" spans="1:33" ht="18">
      <c r="A56" s="19">
        <f t="shared" si="8"/>
        <v>42876</v>
      </c>
      <c r="B56" s="76"/>
      <c r="C56" s="77">
        <v>127</v>
      </c>
      <c r="D56" s="77">
        <v>56</v>
      </c>
      <c r="E56" s="77">
        <v>3</v>
      </c>
      <c r="F56" s="77">
        <v>2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130</v>
      </c>
      <c r="V56" s="21">
        <f t="shared" si="9"/>
        <v>58</v>
      </c>
      <c r="W56" s="22">
        <f t="shared" si="7"/>
        <v>188</v>
      </c>
      <c r="X56" s="77">
        <v>0</v>
      </c>
      <c r="Y56" s="77">
        <v>0</v>
      </c>
      <c r="Z56" s="77">
        <v>0</v>
      </c>
      <c r="AA56" s="77">
        <v>0</v>
      </c>
      <c r="AB56" s="77">
        <v>1</v>
      </c>
      <c r="AC56" s="77">
        <v>0</v>
      </c>
      <c r="AD56" s="79">
        <f t="shared" si="10"/>
        <v>189</v>
      </c>
      <c r="AE56" s="24"/>
      <c r="AF56" s="25"/>
      <c r="AG56" s="12"/>
    </row>
    <row r="57" spans="1:33" ht="18">
      <c r="A57" s="19">
        <f t="shared" si="8"/>
        <v>42877</v>
      </c>
      <c r="B57" s="76"/>
      <c r="C57" s="77">
        <v>145</v>
      </c>
      <c r="D57" s="77">
        <v>14</v>
      </c>
      <c r="E57" s="77">
        <v>4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149</v>
      </c>
      <c r="V57" s="21">
        <f t="shared" si="9"/>
        <v>14</v>
      </c>
      <c r="W57" s="22">
        <f t="shared" si="7"/>
        <v>163</v>
      </c>
      <c r="X57" s="77">
        <v>0</v>
      </c>
      <c r="Y57" s="77">
        <v>0</v>
      </c>
      <c r="Z57" s="77">
        <v>0</v>
      </c>
      <c r="AA57" s="77">
        <v>0</v>
      </c>
      <c r="AB57" s="77">
        <v>1</v>
      </c>
      <c r="AC57" s="77">
        <v>2</v>
      </c>
      <c r="AD57" s="79">
        <f t="shared" si="10"/>
        <v>166</v>
      </c>
      <c r="AE57" s="24"/>
      <c r="AF57" s="25"/>
      <c r="AG57" s="9"/>
    </row>
    <row r="58" spans="1:33" ht="18">
      <c r="A58" s="19">
        <f t="shared" si="8"/>
        <v>42878</v>
      </c>
      <c r="B58" s="76"/>
      <c r="C58" s="77">
        <v>107</v>
      </c>
      <c r="D58" s="77">
        <v>11</v>
      </c>
      <c r="E58" s="77">
        <v>7</v>
      </c>
      <c r="F58" s="77">
        <v>1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114</v>
      </c>
      <c r="V58" s="21">
        <f t="shared" si="9"/>
        <v>12</v>
      </c>
      <c r="W58" s="22">
        <f t="shared" si="7"/>
        <v>126</v>
      </c>
      <c r="X58" s="77">
        <v>0</v>
      </c>
      <c r="Y58" s="77">
        <v>0</v>
      </c>
      <c r="Z58" s="77">
        <v>0</v>
      </c>
      <c r="AA58" s="77">
        <v>0</v>
      </c>
      <c r="AB58" s="77">
        <v>7</v>
      </c>
      <c r="AC58" s="77">
        <v>1</v>
      </c>
      <c r="AD58" s="79">
        <f t="shared" si="10"/>
        <v>134</v>
      </c>
      <c r="AE58" s="24"/>
      <c r="AF58" s="25"/>
      <c r="AG58" s="12"/>
    </row>
    <row r="59" spans="1:33" ht="18">
      <c r="A59" s="19">
        <f t="shared" si="8"/>
        <v>42879</v>
      </c>
      <c r="B59" s="76"/>
      <c r="C59" s="77">
        <v>124</v>
      </c>
      <c r="D59" s="77">
        <v>42</v>
      </c>
      <c r="E59" s="77">
        <v>1</v>
      </c>
      <c r="F59" s="77">
        <v>3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125</v>
      </c>
      <c r="V59" s="21">
        <f t="shared" si="9"/>
        <v>45</v>
      </c>
      <c r="W59" s="22">
        <f t="shared" si="7"/>
        <v>170</v>
      </c>
      <c r="X59" s="77">
        <v>0</v>
      </c>
      <c r="Y59" s="77">
        <v>0</v>
      </c>
      <c r="Z59" s="77">
        <v>0</v>
      </c>
      <c r="AA59" s="77">
        <v>0</v>
      </c>
      <c r="AB59" s="77">
        <v>3</v>
      </c>
      <c r="AC59" s="77">
        <v>0</v>
      </c>
      <c r="AD59" s="79">
        <f t="shared" si="10"/>
        <v>173</v>
      </c>
      <c r="AE59" s="24"/>
      <c r="AF59" s="25"/>
      <c r="AG59" s="12"/>
    </row>
    <row r="60" spans="1:33" ht="18">
      <c r="A60" s="19">
        <f t="shared" si="8"/>
        <v>42880</v>
      </c>
      <c r="B60" s="76"/>
      <c r="C60" s="77">
        <v>100</v>
      </c>
      <c r="D60" s="77">
        <v>14</v>
      </c>
      <c r="E60" s="77">
        <v>5</v>
      </c>
      <c r="F60" s="77">
        <v>1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105</v>
      </c>
      <c r="V60" s="21">
        <f t="shared" si="9"/>
        <v>15</v>
      </c>
      <c r="W60" s="22">
        <f t="shared" si="7"/>
        <v>120</v>
      </c>
      <c r="X60" s="77">
        <v>0</v>
      </c>
      <c r="Y60" s="77">
        <v>0</v>
      </c>
      <c r="Z60" s="77">
        <v>0</v>
      </c>
      <c r="AA60" s="77">
        <v>0</v>
      </c>
      <c r="AB60" s="77">
        <v>3</v>
      </c>
      <c r="AC60" s="77">
        <v>0</v>
      </c>
      <c r="AD60" s="79">
        <f t="shared" si="10"/>
        <v>123</v>
      </c>
      <c r="AE60" s="24"/>
      <c r="AF60" s="25"/>
      <c r="AG60" s="12"/>
    </row>
    <row r="61" spans="1:33" ht="18">
      <c r="A61" s="19">
        <f t="shared" si="8"/>
        <v>42881</v>
      </c>
      <c r="B61" s="76"/>
      <c r="C61" s="77">
        <v>185</v>
      </c>
      <c r="D61" s="77">
        <v>20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4</v>
      </c>
      <c r="R61" s="77">
        <v>0</v>
      </c>
      <c r="S61" s="77">
        <v>0</v>
      </c>
      <c r="T61" s="77">
        <v>0</v>
      </c>
      <c r="U61" s="21">
        <f t="shared" si="6"/>
        <v>189</v>
      </c>
      <c r="V61" s="21">
        <f t="shared" si="9"/>
        <v>20</v>
      </c>
      <c r="W61" s="22">
        <f t="shared" si="7"/>
        <v>209</v>
      </c>
      <c r="X61" s="77">
        <v>0</v>
      </c>
      <c r="Y61" s="77">
        <v>0</v>
      </c>
      <c r="Z61" s="77">
        <v>0</v>
      </c>
      <c r="AA61" s="77">
        <v>0</v>
      </c>
      <c r="AB61" s="77">
        <v>1</v>
      </c>
      <c r="AC61" s="77">
        <v>2</v>
      </c>
      <c r="AD61" s="79">
        <f t="shared" si="10"/>
        <v>212</v>
      </c>
      <c r="AE61" s="24"/>
      <c r="AF61" s="25"/>
      <c r="AG61" s="12"/>
    </row>
    <row r="62" spans="1:33" ht="18">
      <c r="A62" s="19">
        <f t="shared" si="8"/>
        <v>42882</v>
      </c>
      <c r="B62" s="76"/>
      <c r="C62" s="77">
        <v>148</v>
      </c>
      <c r="D62" s="77">
        <v>14</v>
      </c>
      <c r="E62" s="77">
        <v>8</v>
      </c>
      <c r="F62" s="77">
        <v>2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156</v>
      </c>
      <c r="V62" s="21">
        <f t="shared" si="9"/>
        <v>16</v>
      </c>
      <c r="W62" s="22">
        <f t="shared" si="7"/>
        <v>172</v>
      </c>
      <c r="X62" s="77">
        <v>0</v>
      </c>
      <c r="Y62" s="77">
        <v>0</v>
      </c>
      <c r="Z62" s="77">
        <v>0</v>
      </c>
      <c r="AA62" s="77">
        <v>0</v>
      </c>
      <c r="AB62" s="77">
        <v>8</v>
      </c>
      <c r="AC62" s="77">
        <v>0</v>
      </c>
      <c r="AD62" s="79">
        <f t="shared" si="10"/>
        <v>180</v>
      </c>
      <c r="AE62" s="24"/>
      <c r="AF62" s="25"/>
      <c r="AG62" s="12"/>
    </row>
    <row r="63" spans="1:33" ht="18">
      <c r="A63" s="19">
        <f t="shared" si="8"/>
        <v>42883</v>
      </c>
      <c r="B63" s="76"/>
      <c r="C63" s="77">
        <v>247</v>
      </c>
      <c r="D63" s="77">
        <v>46</v>
      </c>
      <c r="E63" s="77">
        <v>20</v>
      </c>
      <c r="F63" s="77">
        <v>3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21">
        <f t="shared" si="6"/>
        <v>267</v>
      </c>
      <c r="V63" s="21">
        <f t="shared" si="9"/>
        <v>49</v>
      </c>
      <c r="W63" s="22">
        <f t="shared" si="7"/>
        <v>316</v>
      </c>
      <c r="X63" s="77">
        <v>0</v>
      </c>
      <c r="Y63" s="77">
        <v>0</v>
      </c>
      <c r="Z63" s="77">
        <v>0</v>
      </c>
      <c r="AA63" s="77">
        <v>0</v>
      </c>
      <c r="AB63" s="77">
        <v>6</v>
      </c>
      <c r="AC63" s="77">
        <v>1</v>
      </c>
      <c r="AD63" s="79">
        <f t="shared" si="10"/>
        <v>323</v>
      </c>
      <c r="AE63" s="24"/>
      <c r="AF63" s="25"/>
      <c r="AG63" s="12"/>
    </row>
    <row r="64" spans="1:33" ht="18">
      <c r="A64" s="19">
        <f t="shared" si="8"/>
        <v>42884</v>
      </c>
      <c r="B64" s="76"/>
      <c r="C64" s="77">
        <v>439</v>
      </c>
      <c r="D64" s="77">
        <v>50</v>
      </c>
      <c r="E64" s="77">
        <v>33</v>
      </c>
      <c r="F64" s="77">
        <v>1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472</v>
      </c>
      <c r="V64" s="21">
        <f t="shared" si="9"/>
        <v>51</v>
      </c>
      <c r="W64" s="22">
        <f t="shared" si="7"/>
        <v>523</v>
      </c>
      <c r="X64" s="77">
        <v>0</v>
      </c>
      <c r="Y64" s="77">
        <v>0</v>
      </c>
      <c r="Z64" s="77">
        <v>0</v>
      </c>
      <c r="AA64" s="77">
        <v>0</v>
      </c>
      <c r="AB64" s="77">
        <v>4</v>
      </c>
      <c r="AC64" s="77">
        <v>0</v>
      </c>
      <c r="AD64" s="79">
        <f t="shared" si="10"/>
        <v>527</v>
      </c>
      <c r="AE64" s="24"/>
      <c r="AF64" s="25"/>
      <c r="AG64" s="9"/>
    </row>
    <row r="65" spans="1:33" ht="18">
      <c r="A65" s="19">
        <f t="shared" si="8"/>
        <v>42885</v>
      </c>
      <c r="B65" s="76"/>
      <c r="C65" s="77">
        <v>414</v>
      </c>
      <c r="D65" s="77">
        <v>136</v>
      </c>
      <c r="E65" s="77">
        <v>39</v>
      </c>
      <c r="F65" s="77">
        <v>9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453</v>
      </c>
      <c r="V65" s="21">
        <f t="shared" si="9"/>
        <v>145</v>
      </c>
      <c r="W65" s="22">
        <f t="shared" si="7"/>
        <v>598</v>
      </c>
      <c r="X65" s="77">
        <v>0</v>
      </c>
      <c r="Y65" s="77">
        <v>0</v>
      </c>
      <c r="Z65" s="77">
        <v>0</v>
      </c>
      <c r="AA65" s="77">
        <v>0</v>
      </c>
      <c r="AB65" s="77">
        <v>2</v>
      </c>
      <c r="AC65" s="77">
        <v>1</v>
      </c>
      <c r="AD65" s="79">
        <f t="shared" si="10"/>
        <v>601</v>
      </c>
      <c r="AE65" s="24"/>
      <c r="AF65" s="25"/>
      <c r="AG65" s="12"/>
    </row>
    <row r="66" spans="1:33" ht="18">
      <c r="A66" s="26">
        <f t="shared" si="8"/>
        <v>42886</v>
      </c>
      <c r="B66" s="80"/>
      <c r="C66" s="77">
        <v>438</v>
      </c>
      <c r="D66" s="77">
        <v>64</v>
      </c>
      <c r="E66" s="77">
        <v>63</v>
      </c>
      <c r="F66" s="77">
        <v>5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1</v>
      </c>
      <c r="R66" s="77">
        <v>0</v>
      </c>
      <c r="S66" s="77">
        <v>0</v>
      </c>
      <c r="T66" s="77">
        <v>0</v>
      </c>
      <c r="U66" s="21">
        <f>(C66+E66+G66+K66+I66+M66+O66+Q66+S66)</f>
        <v>502</v>
      </c>
      <c r="V66" s="21">
        <f t="shared" si="9"/>
        <v>69</v>
      </c>
      <c r="W66" s="28">
        <f t="shared" si="7"/>
        <v>571</v>
      </c>
      <c r="X66" s="77">
        <v>0</v>
      </c>
      <c r="Y66" s="77">
        <v>0</v>
      </c>
      <c r="Z66" s="77">
        <v>0</v>
      </c>
      <c r="AA66" s="77">
        <v>0</v>
      </c>
      <c r="AB66" s="77">
        <v>5</v>
      </c>
      <c r="AC66" s="77">
        <v>0</v>
      </c>
      <c r="AD66" s="79">
        <f t="shared" si="10"/>
        <v>576</v>
      </c>
      <c r="AE66" s="24"/>
      <c r="AF66" s="25"/>
      <c r="AG66" s="12"/>
    </row>
    <row r="67" spans="1:33" ht="18">
      <c r="A67" s="30" t="s">
        <v>16</v>
      </c>
      <c r="B67" s="45"/>
      <c r="C67" s="152">
        <f aca="true" t="shared" si="11" ref="C67:AA67">SUM(C36:C66)</f>
        <v>3156</v>
      </c>
      <c r="D67" s="152">
        <f t="shared" si="11"/>
        <v>676</v>
      </c>
      <c r="E67" s="152">
        <f t="shared" si="11"/>
        <v>193</v>
      </c>
      <c r="F67" s="152">
        <f t="shared" si="11"/>
        <v>29</v>
      </c>
      <c r="G67" s="152">
        <f t="shared" si="11"/>
        <v>0</v>
      </c>
      <c r="H67" s="152">
        <f t="shared" si="11"/>
        <v>0</v>
      </c>
      <c r="I67" s="152">
        <f t="shared" si="11"/>
        <v>0</v>
      </c>
      <c r="J67" s="152">
        <f t="shared" si="11"/>
        <v>0</v>
      </c>
      <c r="K67" s="152">
        <f t="shared" si="11"/>
        <v>0</v>
      </c>
      <c r="L67" s="152">
        <f t="shared" si="11"/>
        <v>0</v>
      </c>
      <c r="M67" s="152">
        <f t="shared" si="11"/>
        <v>0</v>
      </c>
      <c r="N67" s="152">
        <f t="shared" si="11"/>
        <v>0</v>
      </c>
      <c r="O67" s="152">
        <f t="shared" si="11"/>
        <v>0</v>
      </c>
      <c r="P67" s="152">
        <f t="shared" si="11"/>
        <v>0</v>
      </c>
      <c r="Q67" s="152">
        <f t="shared" si="11"/>
        <v>10</v>
      </c>
      <c r="R67" s="152">
        <f t="shared" si="11"/>
        <v>8</v>
      </c>
      <c r="S67" s="152">
        <f>SUM(S36:S66)</f>
        <v>0</v>
      </c>
      <c r="T67" s="152">
        <f>SUM(T36:T66)</f>
        <v>0</v>
      </c>
      <c r="U67" s="153">
        <f t="shared" si="11"/>
        <v>3359</v>
      </c>
      <c r="V67" s="153">
        <f>SUM(V36:V66)</f>
        <v>713</v>
      </c>
      <c r="W67" s="139">
        <f t="shared" si="11"/>
        <v>4072</v>
      </c>
      <c r="X67" s="152">
        <f t="shared" si="11"/>
        <v>0</v>
      </c>
      <c r="Y67" s="152">
        <f t="shared" si="11"/>
        <v>0</v>
      </c>
      <c r="Z67" s="152">
        <f t="shared" si="11"/>
        <v>0</v>
      </c>
      <c r="AA67" s="152">
        <f t="shared" si="11"/>
        <v>0</v>
      </c>
      <c r="AB67" s="152">
        <f>SUM(AB36:AB66)</f>
        <v>42</v>
      </c>
      <c r="AC67" s="152">
        <f>SUM(AC36:AC66)</f>
        <v>7</v>
      </c>
      <c r="AD67" s="154">
        <f>(W67+X67+Y67+Z67+AA67+AB67)</f>
        <v>4114</v>
      </c>
      <c r="AE67" s="24"/>
      <c r="AF67" s="25"/>
      <c r="AG67" s="34"/>
    </row>
    <row r="68" spans="1:33" ht="18">
      <c r="A68" s="36"/>
      <c r="B68" s="45"/>
      <c r="C68" s="175">
        <f>(C67+D67)</f>
        <v>3832</v>
      </c>
      <c r="D68" s="175"/>
      <c r="E68" s="175">
        <f>(E67+F67)</f>
        <v>222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18</v>
      </c>
      <c r="R68" s="175"/>
      <c r="S68" s="175">
        <f>SUM(S67:T67)</f>
        <v>0</v>
      </c>
      <c r="T68" s="175"/>
      <c r="U68" s="155">
        <f>(U67/W67)</f>
        <v>0.824901768172888</v>
      </c>
      <c r="V68" s="155">
        <f>(V67/W67)</f>
        <v>0.17509823182711198</v>
      </c>
      <c r="W68" s="141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49</v>
      </c>
      <c r="AC68" s="17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4"/>
      <c r="B70" s="85"/>
      <c r="C70" s="86"/>
      <c r="D70" s="86"/>
      <c r="E70" s="86"/>
      <c r="F70" s="86"/>
      <c r="G70" s="86"/>
      <c r="H70" s="86"/>
      <c r="I70" s="166" t="s">
        <v>40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2" t="s">
        <v>9</v>
      </c>
      <c r="P71" s="162"/>
      <c r="Q71" s="162"/>
      <c r="R71" s="162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2"/>
      <c r="D72" s="82"/>
      <c r="E72" s="82"/>
      <c r="F72" s="82"/>
      <c r="G72" s="82"/>
      <c r="H72" s="82"/>
      <c r="I72" s="160" t="s">
        <v>1</v>
      </c>
      <c r="J72" s="161"/>
      <c r="K72" s="161"/>
      <c r="L72" s="161" t="s">
        <v>2</v>
      </c>
      <c r="M72" s="161"/>
      <c r="N72" s="161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1"/>
      <c r="W72" s="137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2">
        <f>(I27+C68)</f>
        <v>3837</v>
      </c>
      <c r="J73" s="139">
        <f>(J27+E68)</f>
        <v>222</v>
      </c>
      <c r="K73" s="139">
        <f>(K27+G68)</f>
        <v>0</v>
      </c>
      <c r="L73" s="139">
        <f>(L27+I68)</f>
        <v>0</v>
      </c>
      <c r="M73" s="139">
        <f>(M27+K68)</f>
        <v>0</v>
      </c>
      <c r="N73" s="139">
        <f>(N27+M68)</f>
        <v>0</v>
      </c>
      <c r="O73" s="139">
        <f>(O27+O68)</f>
        <v>0</v>
      </c>
      <c r="P73" s="139">
        <f>(P27+Q68)</f>
        <v>32</v>
      </c>
      <c r="Q73" s="139">
        <f>(Q27+X68)</f>
        <v>0</v>
      </c>
      <c r="R73" s="139">
        <f>(R27+Z68)</f>
        <v>0</v>
      </c>
      <c r="S73" s="139">
        <f>(S27+S68)</f>
        <v>0</v>
      </c>
      <c r="T73" s="139">
        <f>(T27+AB68)</f>
        <v>49</v>
      </c>
      <c r="U73" s="143">
        <f>(I73+J73+K73+L73+M73+N73+O73+P73+Q73+R73+S73+T73)</f>
        <v>4140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1"/>
      <c r="E75" s="67"/>
      <c r="F75" s="86"/>
      <c r="G75" s="86"/>
      <c r="H75" s="86"/>
      <c r="I75" s="150">
        <f>(I27+C68)</f>
        <v>3837</v>
      </c>
      <c r="J75" s="151">
        <f>(J27+E68)</f>
        <v>222</v>
      </c>
      <c r="K75" s="151">
        <f>(K27+G68)</f>
        <v>0</v>
      </c>
      <c r="L75" s="151"/>
      <c r="M75" s="164" t="s">
        <v>20</v>
      </c>
      <c r="N75" s="164"/>
      <c r="O75" s="164"/>
      <c r="P75" s="164"/>
      <c r="Q75" s="164"/>
      <c r="R75" s="164"/>
      <c r="S75" s="164"/>
      <c r="T75" s="164"/>
      <c r="U75" s="165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8">
      <c r="A78" s="99"/>
      <c r="B78" s="5"/>
      <c r="C78" s="176" t="s">
        <v>1</v>
      </c>
      <c r="D78" s="176"/>
      <c r="E78" s="176"/>
      <c r="F78" s="176"/>
      <c r="G78" s="176"/>
      <c r="H78" s="176"/>
      <c r="I78" s="158" t="s">
        <v>2</v>
      </c>
      <c r="J78" s="158"/>
      <c r="K78" s="158"/>
      <c r="L78" s="158"/>
      <c r="M78" s="158"/>
      <c r="N78" s="158"/>
      <c r="O78" s="158" t="s">
        <v>3</v>
      </c>
      <c r="P78" s="158"/>
      <c r="Q78" s="158" t="s">
        <v>4</v>
      </c>
      <c r="R78" s="158"/>
      <c r="S78" s="177" t="s">
        <v>34</v>
      </c>
      <c r="T78" s="177"/>
      <c r="U78" s="162" t="s">
        <v>5</v>
      </c>
      <c r="V78" s="162"/>
      <c r="W78" s="162"/>
      <c r="X78" s="158" t="s">
        <v>6</v>
      </c>
      <c r="Y78" s="158"/>
      <c r="Z78" s="172" t="s">
        <v>7</v>
      </c>
      <c r="AA78" s="172"/>
      <c r="AB78" s="172" t="s">
        <v>31</v>
      </c>
      <c r="AC78" s="172"/>
      <c r="AE78" s="1"/>
      <c r="AF78" s="9"/>
      <c r="AG78" s="9"/>
    </row>
    <row r="79" spans="1:33" ht="18">
      <c r="A79" s="4" t="s">
        <v>8</v>
      </c>
      <c r="B79" s="5"/>
      <c r="C79" s="158" t="s">
        <v>9</v>
      </c>
      <c r="D79" s="158"/>
      <c r="E79" s="158" t="s">
        <v>10</v>
      </c>
      <c r="F79" s="158"/>
      <c r="G79" s="158" t="s">
        <v>37</v>
      </c>
      <c r="H79" s="158"/>
      <c r="I79" s="158" t="s">
        <v>9</v>
      </c>
      <c r="J79" s="158"/>
      <c r="K79" s="158" t="s">
        <v>10</v>
      </c>
      <c r="L79" s="158"/>
      <c r="M79" s="158" t="s">
        <v>36</v>
      </c>
      <c r="N79" s="158"/>
      <c r="O79" s="158" t="s">
        <v>9</v>
      </c>
      <c r="P79" s="158"/>
      <c r="Q79" s="158"/>
      <c r="R79" s="158"/>
      <c r="S79" s="6"/>
      <c r="T79" s="6"/>
      <c r="U79" s="7" t="s">
        <v>11</v>
      </c>
      <c r="V79" s="7" t="s">
        <v>12</v>
      </c>
      <c r="W79" s="173" t="s">
        <v>13</v>
      </c>
      <c r="X79" s="158" t="s">
        <v>9</v>
      </c>
      <c r="Y79" s="158"/>
      <c r="Z79" s="158"/>
      <c r="AA79" s="158"/>
      <c r="AB79" s="6"/>
      <c r="AC79" s="6"/>
      <c r="AD79" s="11" t="s">
        <v>14</v>
      </c>
      <c r="AE79" s="1"/>
      <c r="AF79" s="9"/>
      <c r="AG79" s="12"/>
    </row>
    <row r="80" spans="1:33" ht="18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74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8">
      <c r="A81" s="19">
        <f>A66+1</f>
        <v>42887</v>
      </c>
      <c r="B81" s="20"/>
      <c r="C81" s="77">
        <v>298</v>
      </c>
      <c r="D81" s="77">
        <v>197</v>
      </c>
      <c r="E81" s="77">
        <v>44</v>
      </c>
      <c r="F81" s="77">
        <v>23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1</v>
      </c>
      <c r="S81" s="77">
        <v>0</v>
      </c>
      <c r="T81" s="77">
        <v>0</v>
      </c>
      <c r="U81" s="21">
        <f aca="true" t="shared" si="12" ref="U81:U93">(C81+E81+G81+K81+I81+M81+O81+Q81+S81)</f>
        <v>342</v>
      </c>
      <c r="V81" s="21">
        <f>(D81+F81+H81+L81+J81+N81+P81+R81+T81)</f>
        <v>221</v>
      </c>
      <c r="W81" s="22">
        <f aca="true" t="shared" si="13" ref="W81:W93">(U81+V81)</f>
        <v>563</v>
      </c>
      <c r="X81" s="77">
        <v>0</v>
      </c>
      <c r="Y81" s="77">
        <v>0</v>
      </c>
      <c r="Z81" s="77">
        <v>0</v>
      </c>
      <c r="AA81" s="77">
        <v>0</v>
      </c>
      <c r="AB81" s="77">
        <v>1</v>
      </c>
      <c r="AC81" s="77">
        <v>0</v>
      </c>
      <c r="AD81" s="79">
        <f>(W81+X81+Y81+Z81+AA81+AB81+AC81)</f>
        <v>564</v>
      </c>
      <c r="AE81" s="24"/>
      <c r="AF81" s="25"/>
      <c r="AG81" s="12"/>
    </row>
    <row r="82" spans="1:33" ht="18">
      <c r="A82" s="19">
        <f aca="true" t="shared" si="14" ref="A82:A93">A81+1</f>
        <v>42888</v>
      </c>
      <c r="B82" s="20"/>
      <c r="C82" s="77">
        <v>273</v>
      </c>
      <c r="D82" s="77">
        <v>107</v>
      </c>
      <c r="E82" s="77">
        <v>44</v>
      </c>
      <c r="F82" s="77">
        <v>20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21">
        <f t="shared" si="12"/>
        <v>317</v>
      </c>
      <c r="V82" s="21">
        <f aca="true" t="shared" si="15" ref="V82:V92">(D82+F82+H82+L82+J82+N82+P82+R82+T82)</f>
        <v>127</v>
      </c>
      <c r="W82" s="22">
        <f t="shared" si="13"/>
        <v>444</v>
      </c>
      <c r="X82" s="77">
        <v>0</v>
      </c>
      <c r="Y82" s="77">
        <v>0</v>
      </c>
      <c r="Z82" s="77">
        <v>0</v>
      </c>
      <c r="AA82" s="77">
        <v>0</v>
      </c>
      <c r="AB82" s="77">
        <v>3</v>
      </c>
      <c r="AC82" s="77">
        <v>1</v>
      </c>
      <c r="AD82" s="79">
        <f aca="true" t="shared" si="16" ref="AD82:AD111">(W82+X82+Y82+Z82+AA82+AB82+AC82)</f>
        <v>448</v>
      </c>
      <c r="AE82" s="24"/>
      <c r="AF82" s="25"/>
      <c r="AG82" s="12"/>
    </row>
    <row r="83" spans="1:33" ht="18">
      <c r="A83" s="19">
        <f t="shared" si="14"/>
        <v>42889</v>
      </c>
      <c r="B83" s="20"/>
      <c r="C83" s="77">
        <v>235</v>
      </c>
      <c r="D83" s="77">
        <v>74</v>
      </c>
      <c r="E83" s="77">
        <v>43</v>
      </c>
      <c r="F83" s="77">
        <v>23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3</v>
      </c>
      <c r="S83" s="77">
        <v>0</v>
      </c>
      <c r="T83" s="77">
        <v>0</v>
      </c>
      <c r="U83" s="21">
        <f t="shared" si="12"/>
        <v>278</v>
      </c>
      <c r="V83" s="21">
        <f t="shared" si="15"/>
        <v>100</v>
      </c>
      <c r="W83" s="22">
        <f t="shared" si="13"/>
        <v>378</v>
      </c>
      <c r="X83" s="77">
        <v>0</v>
      </c>
      <c r="Y83" s="77">
        <v>0</v>
      </c>
      <c r="Z83" s="77">
        <v>0</v>
      </c>
      <c r="AA83" s="77">
        <v>0</v>
      </c>
      <c r="AB83" s="77">
        <v>1</v>
      </c>
      <c r="AC83" s="77">
        <v>1</v>
      </c>
      <c r="AD83" s="79">
        <f t="shared" si="16"/>
        <v>380</v>
      </c>
      <c r="AE83" s="24"/>
      <c r="AF83" s="25"/>
      <c r="AG83" s="12"/>
    </row>
    <row r="84" spans="1:33" ht="18">
      <c r="A84" s="19">
        <f t="shared" si="14"/>
        <v>42890</v>
      </c>
      <c r="B84" s="20"/>
      <c r="C84" s="77">
        <v>211</v>
      </c>
      <c r="D84" s="77">
        <v>32</v>
      </c>
      <c r="E84" s="77">
        <v>44</v>
      </c>
      <c r="F84" s="77">
        <v>6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3</v>
      </c>
      <c r="Q84" s="77">
        <v>11</v>
      </c>
      <c r="R84" s="77">
        <v>0</v>
      </c>
      <c r="S84" s="77">
        <v>0</v>
      </c>
      <c r="T84" s="77">
        <v>0</v>
      </c>
      <c r="U84" s="21">
        <f t="shared" si="12"/>
        <v>266</v>
      </c>
      <c r="V84" s="21">
        <f t="shared" si="15"/>
        <v>41</v>
      </c>
      <c r="W84" s="22">
        <f t="shared" si="13"/>
        <v>307</v>
      </c>
      <c r="X84" s="77">
        <v>0</v>
      </c>
      <c r="Y84" s="77">
        <v>0</v>
      </c>
      <c r="Z84" s="77">
        <v>0</v>
      </c>
      <c r="AA84" s="77">
        <v>0</v>
      </c>
      <c r="AB84" s="77">
        <v>2</v>
      </c>
      <c r="AC84" s="77">
        <v>2</v>
      </c>
      <c r="AD84" s="79">
        <f t="shared" si="16"/>
        <v>311</v>
      </c>
      <c r="AE84" s="24"/>
      <c r="AF84" s="25"/>
      <c r="AG84" s="12"/>
    </row>
    <row r="85" spans="1:33" ht="18">
      <c r="A85" s="19">
        <f t="shared" si="14"/>
        <v>42891</v>
      </c>
      <c r="B85" s="20"/>
      <c r="C85" s="77">
        <v>208</v>
      </c>
      <c r="D85" s="77">
        <v>43</v>
      </c>
      <c r="E85" s="77">
        <v>37</v>
      </c>
      <c r="F85" s="77">
        <v>10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2</v>
      </c>
      <c r="R85" s="77">
        <v>0</v>
      </c>
      <c r="S85" s="77">
        <v>0</v>
      </c>
      <c r="T85" s="77">
        <v>0</v>
      </c>
      <c r="U85" s="21">
        <f t="shared" si="12"/>
        <v>247</v>
      </c>
      <c r="V85" s="21">
        <f t="shared" si="15"/>
        <v>53</v>
      </c>
      <c r="W85" s="22">
        <f t="shared" si="13"/>
        <v>300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1</v>
      </c>
      <c r="AD85" s="79">
        <f t="shared" si="16"/>
        <v>301</v>
      </c>
      <c r="AE85" s="24"/>
      <c r="AF85" s="25"/>
      <c r="AG85" s="9"/>
    </row>
    <row r="86" spans="1:33" ht="18">
      <c r="A86" s="19">
        <f t="shared" si="14"/>
        <v>42892</v>
      </c>
      <c r="B86" s="20"/>
      <c r="C86" s="77">
        <v>233</v>
      </c>
      <c r="D86" s="77">
        <v>30</v>
      </c>
      <c r="E86" s="77">
        <v>36</v>
      </c>
      <c r="F86" s="77">
        <v>6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269</v>
      </c>
      <c r="V86" s="21">
        <f t="shared" si="15"/>
        <v>36</v>
      </c>
      <c r="W86" s="22">
        <f t="shared" si="13"/>
        <v>305</v>
      </c>
      <c r="X86" s="77">
        <v>0</v>
      </c>
      <c r="Y86" s="77">
        <v>0</v>
      </c>
      <c r="Z86" s="77">
        <v>0</v>
      </c>
      <c r="AA86" s="77">
        <v>0</v>
      </c>
      <c r="AB86" s="77">
        <v>3</v>
      </c>
      <c r="AC86" s="77">
        <v>0</v>
      </c>
      <c r="AD86" s="79">
        <f t="shared" si="16"/>
        <v>308</v>
      </c>
      <c r="AE86" s="24"/>
      <c r="AF86" s="25"/>
      <c r="AG86" s="12"/>
    </row>
    <row r="87" spans="1:33" ht="18">
      <c r="A87" s="19">
        <f t="shared" si="14"/>
        <v>42893</v>
      </c>
      <c r="B87" s="20"/>
      <c r="C87" s="77">
        <v>232</v>
      </c>
      <c r="D87" s="77">
        <v>48</v>
      </c>
      <c r="E87" s="77">
        <v>42</v>
      </c>
      <c r="F87" s="77">
        <v>1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/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21">
        <f t="shared" si="12"/>
        <v>274</v>
      </c>
      <c r="V87" s="21">
        <f t="shared" si="15"/>
        <v>49</v>
      </c>
      <c r="W87" s="22">
        <f t="shared" si="13"/>
        <v>323</v>
      </c>
      <c r="X87" s="77">
        <v>0</v>
      </c>
      <c r="Y87" s="77">
        <v>0</v>
      </c>
      <c r="Z87" s="77">
        <v>0</v>
      </c>
      <c r="AA87" s="77">
        <v>0</v>
      </c>
      <c r="AB87" s="77">
        <v>7</v>
      </c>
      <c r="AC87" s="77">
        <v>0</v>
      </c>
      <c r="AD87" s="79">
        <f t="shared" si="16"/>
        <v>330</v>
      </c>
      <c r="AE87" s="24"/>
      <c r="AF87" s="25"/>
      <c r="AG87" s="12"/>
    </row>
    <row r="88" spans="1:33" ht="18">
      <c r="A88" s="19">
        <f t="shared" si="14"/>
        <v>42894</v>
      </c>
      <c r="B88" s="20"/>
      <c r="C88" s="77">
        <v>265</v>
      </c>
      <c r="D88" s="77">
        <v>51</v>
      </c>
      <c r="E88" s="77">
        <v>43</v>
      </c>
      <c r="F88" s="77">
        <v>16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2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310</v>
      </c>
      <c r="V88" s="21">
        <f t="shared" si="15"/>
        <v>67</v>
      </c>
      <c r="W88" s="22">
        <f t="shared" si="13"/>
        <v>377</v>
      </c>
      <c r="X88" s="77">
        <v>0</v>
      </c>
      <c r="Y88" s="77">
        <v>0</v>
      </c>
      <c r="Z88" s="77">
        <v>0</v>
      </c>
      <c r="AA88" s="77">
        <v>0</v>
      </c>
      <c r="AB88" s="77">
        <v>8</v>
      </c>
      <c r="AC88" s="77">
        <v>3</v>
      </c>
      <c r="AD88" s="79">
        <f t="shared" si="16"/>
        <v>388</v>
      </c>
      <c r="AE88" s="24"/>
      <c r="AF88" s="25"/>
      <c r="AG88" s="12"/>
    </row>
    <row r="89" spans="1:33" ht="18">
      <c r="A89" s="19">
        <f t="shared" si="14"/>
        <v>42895</v>
      </c>
      <c r="B89" s="20"/>
      <c r="C89" s="77">
        <v>271</v>
      </c>
      <c r="D89" s="77">
        <v>22</v>
      </c>
      <c r="E89" s="77">
        <v>49</v>
      </c>
      <c r="F89" s="77">
        <v>6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1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21">
        <f t="shared" si="12"/>
        <v>321</v>
      </c>
      <c r="V89" s="21">
        <f t="shared" si="15"/>
        <v>28</v>
      </c>
      <c r="W89" s="22">
        <f t="shared" si="13"/>
        <v>349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2</v>
      </c>
      <c r="AD89" s="79">
        <f t="shared" si="16"/>
        <v>351</v>
      </c>
      <c r="AE89" s="24"/>
      <c r="AF89" s="25"/>
      <c r="AG89" s="12"/>
    </row>
    <row r="90" spans="1:33" ht="18">
      <c r="A90" s="19">
        <f t="shared" si="14"/>
        <v>42896</v>
      </c>
      <c r="B90" s="20"/>
      <c r="C90" s="77">
        <v>117</v>
      </c>
      <c r="D90" s="77">
        <v>10</v>
      </c>
      <c r="E90" s="77">
        <v>9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1</v>
      </c>
      <c r="Q90" s="77">
        <v>2</v>
      </c>
      <c r="R90" s="77">
        <v>0</v>
      </c>
      <c r="S90" s="77">
        <v>0</v>
      </c>
      <c r="T90" s="77">
        <v>0</v>
      </c>
      <c r="U90" s="21">
        <f t="shared" si="12"/>
        <v>128</v>
      </c>
      <c r="V90" s="21">
        <f t="shared" si="15"/>
        <v>11</v>
      </c>
      <c r="W90" s="22">
        <f t="shared" si="13"/>
        <v>139</v>
      </c>
      <c r="X90" s="77">
        <v>0</v>
      </c>
      <c r="Y90" s="77">
        <v>0</v>
      </c>
      <c r="Z90" s="77">
        <v>0</v>
      </c>
      <c r="AA90" s="77">
        <v>0</v>
      </c>
      <c r="AB90" s="77">
        <v>5</v>
      </c>
      <c r="AC90" s="77">
        <v>1</v>
      </c>
      <c r="AD90" s="79">
        <f t="shared" si="16"/>
        <v>145</v>
      </c>
      <c r="AE90" s="24"/>
      <c r="AF90" s="25"/>
      <c r="AG90" s="12"/>
    </row>
    <row r="91" spans="1:33" ht="18">
      <c r="A91" s="19">
        <f t="shared" si="14"/>
        <v>42897</v>
      </c>
      <c r="B91" s="20"/>
      <c r="C91" s="77">
        <v>97</v>
      </c>
      <c r="D91" s="77">
        <v>82</v>
      </c>
      <c r="E91" s="77">
        <v>17</v>
      </c>
      <c r="F91" s="77">
        <v>20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5</v>
      </c>
      <c r="P91" s="77">
        <v>3</v>
      </c>
      <c r="Q91" s="77">
        <v>5</v>
      </c>
      <c r="R91" s="77">
        <v>0</v>
      </c>
      <c r="S91" s="77">
        <v>0</v>
      </c>
      <c r="T91" s="77">
        <v>0</v>
      </c>
      <c r="U91" s="21">
        <f t="shared" si="12"/>
        <v>124</v>
      </c>
      <c r="V91" s="21">
        <f t="shared" si="15"/>
        <v>105</v>
      </c>
      <c r="W91" s="22">
        <f t="shared" si="13"/>
        <v>229</v>
      </c>
      <c r="X91" s="77">
        <v>0</v>
      </c>
      <c r="Y91" s="77">
        <v>0</v>
      </c>
      <c r="Z91" s="77">
        <v>0</v>
      </c>
      <c r="AA91" s="77">
        <v>0</v>
      </c>
      <c r="AB91" s="77">
        <v>2</v>
      </c>
      <c r="AC91" s="77">
        <v>4</v>
      </c>
      <c r="AD91" s="79">
        <f t="shared" si="16"/>
        <v>235</v>
      </c>
      <c r="AE91" s="24"/>
      <c r="AF91" s="25"/>
      <c r="AG91" s="12"/>
    </row>
    <row r="92" spans="1:33" ht="18">
      <c r="A92" s="19">
        <f t="shared" si="14"/>
        <v>42898</v>
      </c>
      <c r="B92" s="20"/>
      <c r="C92" s="77">
        <v>88</v>
      </c>
      <c r="D92" s="77">
        <v>27</v>
      </c>
      <c r="E92" s="77">
        <v>8</v>
      </c>
      <c r="F92" s="77">
        <v>2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11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21">
        <f t="shared" si="12"/>
        <v>107</v>
      </c>
      <c r="V92" s="21">
        <f t="shared" si="15"/>
        <v>29</v>
      </c>
      <c r="W92" s="22">
        <f t="shared" si="13"/>
        <v>136</v>
      </c>
      <c r="X92" s="77">
        <v>1</v>
      </c>
      <c r="Y92" s="77">
        <v>0</v>
      </c>
      <c r="Z92" s="77">
        <v>0</v>
      </c>
      <c r="AA92" s="77">
        <v>0</v>
      </c>
      <c r="AB92" s="77">
        <v>4</v>
      </c>
      <c r="AC92" s="77">
        <v>2</v>
      </c>
      <c r="AD92" s="79">
        <f t="shared" si="16"/>
        <v>143</v>
      </c>
      <c r="AE92" s="24"/>
      <c r="AF92" s="25"/>
      <c r="AG92" s="9"/>
    </row>
    <row r="93" spans="1:33" ht="18">
      <c r="A93" s="19">
        <f t="shared" si="14"/>
        <v>42899</v>
      </c>
      <c r="B93" s="20"/>
      <c r="C93" s="77">
        <v>139</v>
      </c>
      <c r="D93" s="77">
        <v>41</v>
      </c>
      <c r="E93" s="77">
        <v>10</v>
      </c>
      <c r="F93" s="77">
        <v>2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4</v>
      </c>
      <c r="P93" s="77">
        <v>3</v>
      </c>
      <c r="Q93" s="77">
        <v>0</v>
      </c>
      <c r="R93" s="77">
        <v>0</v>
      </c>
      <c r="S93" s="77">
        <v>0</v>
      </c>
      <c r="T93" s="77">
        <v>0</v>
      </c>
      <c r="U93" s="21">
        <f t="shared" si="12"/>
        <v>153</v>
      </c>
      <c r="V93" s="21">
        <f>(D93+F93+H93+L93+J93+N93+P93+R93+T93)</f>
        <v>46</v>
      </c>
      <c r="W93" s="22">
        <f t="shared" si="13"/>
        <v>199</v>
      </c>
      <c r="X93" s="77">
        <v>0</v>
      </c>
      <c r="Y93" s="77">
        <v>0</v>
      </c>
      <c r="Z93" s="77">
        <v>0</v>
      </c>
      <c r="AA93" s="77">
        <v>0</v>
      </c>
      <c r="AB93" s="77">
        <v>6</v>
      </c>
      <c r="AC93" s="77">
        <v>3</v>
      </c>
      <c r="AD93" s="79">
        <f t="shared" si="16"/>
        <v>208</v>
      </c>
      <c r="AE93" s="24"/>
      <c r="AF93" s="25"/>
      <c r="AG93" s="12"/>
    </row>
    <row r="94" spans="1:33" s="108" customFormat="1" ht="18">
      <c r="A94" s="180" t="s">
        <v>29</v>
      </c>
      <c r="B94" s="181"/>
      <c r="C94" s="100">
        <f aca="true" t="shared" si="17" ref="C94:H94">SUM(C81:C93)</f>
        <v>2667</v>
      </c>
      <c r="D94" s="100">
        <f t="shared" si="17"/>
        <v>764</v>
      </c>
      <c r="E94" s="100">
        <f t="shared" si="17"/>
        <v>426</v>
      </c>
      <c r="F94" s="100">
        <f t="shared" si="17"/>
        <v>135</v>
      </c>
      <c r="G94" s="100">
        <f t="shared" si="17"/>
        <v>0</v>
      </c>
      <c r="H94" s="100">
        <f t="shared" si="17"/>
        <v>0</v>
      </c>
      <c r="I94" s="101"/>
      <c r="J94" s="182"/>
      <c r="K94" s="182"/>
      <c r="L94" s="182"/>
      <c r="M94" s="182"/>
      <c r="N94" s="182"/>
      <c r="O94" s="182"/>
      <c r="P94" s="182"/>
      <c r="Q94" s="182"/>
      <c r="R94" s="182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8">
      <c r="A95" s="19">
        <f>A93+1</f>
        <v>42900</v>
      </c>
      <c r="B95" s="20"/>
      <c r="C95" s="77">
        <v>103</v>
      </c>
      <c r="D95" s="77">
        <v>34</v>
      </c>
      <c r="E95" s="77">
        <v>7</v>
      </c>
      <c r="F95" s="77">
        <v>1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17</v>
      </c>
      <c r="P95" s="77">
        <v>3</v>
      </c>
      <c r="Q95" s="77">
        <v>0</v>
      </c>
      <c r="R95" s="77">
        <v>0</v>
      </c>
      <c r="S95" s="77">
        <v>0</v>
      </c>
      <c r="T95" s="77">
        <v>0</v>
      </c>
      <c r="U95" s="21">
        <f aca="true" t="shared" si="18" ref="U95:U110">(C95+E95+G95+K95+I95+M95+O95+Q95+S95)</f>
        <v>127</v>
      </c>
      <c r="V95" s="21">
        <f>(D95+F95+H95+L95+J95+N95+P95+R95+T95)</f>
        <v>38</v>
      </c>
      <c r="W95" s="22">
        <f aca="true" t="shared" si="19" ref="W95:W111">(U95+V95)</f>
        <v>165</v>
      </c>
      <c r="X95" s="77">
        <v>0</v>
      </c>
      <c r="Y95" s="77">
        <v>0</v>
      </c>
      <c r="Z95" s="77">
        <v>0</v>
      </c>
      <c r="AA95" s="77">
        <v>0</v>
      </c>
      <c r="AB95" s="77">
        <v>5</v>
      </c>
      <c r="AC95" s="77">
        <v>6</v>
      </c>
      <c r="AD95" s="79">
        <f t="shared" si="16"/>
        <v>176</v>
      </c>
      <c r="AE95" s="24"/>
      <c r="AF95" s="25"/>
      <c r="AG95" s="12"/>
    </row>
    <row r="96" spans="1:33" ht="18">
      <c r="A96" s="19">
        <f aca="true" t="shared" si="20" ref="A96:A111">A95+1</f>
        <v>42901</v>
      </c>
      <c r="B96" s="20"/>
      <c r="C96" s="77">
        <v>147</v>
      </c>
      <c r="D96" s="77">
        <v>74</v>
      </c>
      <c r="E96" s="77">
        <v>6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21</v>
      </c>
      <c r="P96" s="77">
        <v>6</v>
      </c>
      <c r="Q96" s="77">
        <v>7</v>
      </c>
      <c r="R96" s="77">
        <v>2</v>
      </c>
      <c r="S96" s="77">
        <v>0</v>
      </c>
      <c r="T96" s="77">
        <v>0</v>
      </c>
      <c r="U96" s="21">
        <f t="shared" si="18"/>
        <v>181</v>
      </c>
      <c r="V96" s="21">
        <f>(D96+F96+H96+L96+J96+N96+P96+R96+T96)</f>
        <v>82</v>
      </c>
      <c r="W96" s="22">
        <f t="shared" si="19"/>
        <v>263</v>
      </c>
      <c r="X96" s="77">
        <v>0</v>
      </c>
      <c r="Y96" s="77">
        <v>0</v>
      </c>
      <c r="Z96" s="77">
        <v>0</v>
      </c>
      <c r="AA96" s="77">
        <v>0</v>
      </c>
      <c r="AB96" s="77">
        <v>4</v>
      </c>
      <c r="AC96" s="77">
        <v>3</v>
      </c>
      <c r="AD96" s="79">
        <f t="shared" si="16"/>
        <v>270</v>
      </c>
      <c r="AE96" s="24"/>
      <c r="AF96" s="25"/>
      <c r="AG96" s="12"/>
    </row>
    <row r="97" spans="1:33" ht="18">
      <c r="A97" s="19">
        <f t="shared" si="20"/>
        <v>42902</v>
      </c>
      <c r="B97" s="20"/>
      <c r="C97" s="77">
        <v>254</v>
      </c>
      <c r="D97" s="77">
        <v>108</v>
      </c>
      <c r="E97" s="77">
        <v>7</v>
      </c>
      <c r="F97" s="77">
        <v>12</v>
      </c>
      <c r="G97" s="77"/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35</v>
      </c>
      <c r="P97" s="77">
        <v>3</v>
      </c>
      <c r="Q97" s="77">
        <v>3</v>
      </c>
      <c r="R97" s="77">
        <v>0</v>
      </c>
      <c r="S97" s="77">
        <v>0</v>
      </c>
      <c r="T97" s="77">
        <v>0</v>
      </c>
      <c r="U97" s="21">
        <f t="shared" si="18"/>
        <v>299</v>
      </c>
      <c r="V97" s="21">
        <f aca="true" t="shared" si="21" ref="V97:V111">(D97+F97+H97+L97+J97+N97+P97+R97+T97)</f>
        <v>123</v>
      </c>
      <c r="W97" s="22">
        <f t="shared" si="19"/>
        <v>422</v>
      </c>
      <c r="X97" s="77">
        <v>0</v>
      </c>
      <c r="Y97" s="77">
        <v>0</v>
      </c>
      <c r="Z97" s="77">
        <v>0</v>
      </c>
      <c r="AA97" s="77">
        <v>0</v>
      </c>
      <c r="AB97" s="77">
        <v>1</v>
      </c>
      <c r="AC97" s="77">
        <v>9</v>
      </c>
      <c r="AD97" s="79">
        <f t="shared" si="16"/>
        <v>432</v>
      </c>
      <c r="AE97" s="24"/>
      <c r="AF97" s="25"/>
      <c r="AG97" s="12"/>
    </row>
    <row r="98" spans="1:33" ht="18">
      <c r="A98" s="19">
        <f t="shared" si="20"/>
        <v>42903</v>
      </c>
      <c r="B98" s="20"/>
      <c r="C98" s="77">
        <v>486</v>
      </c>
      <c r="D98" s="77">
        <v>334</v>
      </c>
      <c r="E98" s="77">
        <v>18</v>
      </c>
      <c r="F98" s="77">
        <v>1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59</v>
      </c>
      <c r="P98" s="77">
        <v>57</v>
      </c>
      <c r="Q98" s="77">
        <v>0</v>
      </c>
      <c r="R98" s="77">
        <v>6</v>
      </c>
      <c r="S98" s="77">
        <v>0</v>
      </c>
      <c r="T98" s="77">
        <v>0</v>
      </c>
      <c r="U98" s="21">
        <f t="shared" si="18"/>
        <v>563</v>
      </c>
      <c r="V98" s="21">
        <f t="shared" si="21"/>
        <v>398</v>
      </c>
      <c r="W98" s="22">
        <f t="shared" si="19"/>
        <v>961</v>
      </c>
      <c r="X98" s="77">
        <v>0</v>
      </c>
      <c r="Y98" s="77">
        <v>0</v>
      </c>
      <c r="Z98" s="77">
        <v>0</v>
      </c>
      <c r="AA98" s="77">
        <v>0</v>
      </c>
      <c r="AB98" s="77">
        <v>2</v>
      </c>
      <c r="AC98" s="77">
        <v>8</v>
      </c>
      <c r="AD98" s="79">
        <f t="shared" si="16"/>
        <v>971</v>
      </c>
      <c r="AE98" s="24"/>
      <c r="AF98" s="25"/>
      <c r="AG98" s="12"/>
    </row>
    <row r="99" spans="1:33" ht="18">
      <c r="A99" s="19">
        <f t="shared" si="20"/>
        <v>42904</v>
      </c>
      <c r="B99" s="20"/>
      <c r="C99" s="77">
        <v>394</v>
      </c>
      <c r="D99" s="77">
        <v>176</v>
      </c>
      <c r="E99" s="77">
        <v>2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52</v>
      </c>
      <c r="P99" s="77">
        <v>34</v>
      </c>
      <c r="Q99" s="77">
        <v>0</v>
      </c>
      <c r="R99" s="77">
        <v>14</v>
      </c>
      <c r="S99" s="77">
        <v>0</v>
      </c>
      <c r="T99" s="77">
        <v>0</v>
      </c>
      <c r="U99" s="21">
        <f t="shared" si="18"/>
        <v>448</v>
      </c>
      <c r="V99" s="21">
        <f t="shared" si="21"/>
        <v>224</v>
      </c>
      <c r="W99" s="22">
        <f t="shared" si="19"/>
        <v>672</v>
      </c>
      <c r="X99" s="77">
        <v>0</v>
      </c>
      <c r="Y99" s="77">
        <v>0</v>
      </c>
      <c r="Z99" s="77">
        <v>0</v>
      </c>
      <c r="AA99" s="77">
        <v>0</v>
      </c>
      <c r="AB99" s="77">
        <v>2</v>
      </c>
      <c r="AC99" s="77">
        <v>10</v>
      </c>
      <c r="AD99" s="79">
        <f t="shared" si="16"/>
        <v>684</v>
      </c>
      <c r="AE99" s="24"/>
      <c r="AF99" s="25"/>
      <c r="AG99" s="9"/>
    </row>
    <row r="100" spans="1:33" ht="18">
      <c r="A100" s="19">
        <f t="shared" si="20"/>
        <v>42905</v>
      </c>
      <c r="B100" s="20"/>
      <c r="C100" s="77">
        <v>284</v>
      </c>
      <c r="D100" s="77">
        <v>102</v>
      </c>
      <c r="E100" s="77">
        <v>24</v>
      </c>
      <c r="F100" s="77">
        <v>8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45</v>
      </c>
      <c r="P100" s="77">
        <v>18</v>
      </c>
      <c r="Q100" s="77">
        <v>0</v>
      </c>
      <c r="R100" s="77">
        <v>0</v>
      </c>
      <c r="S100" s="77">
        <v>0</v>
      </c>
      <c r="T100" s="77">
        <v>0</v>
      </c>
      <c r="U100" s="21">
        <f t="shared" si="18"/>
        <v>353</v>
      </c>
      <c r="V100" s="21">
        <f t="shared" si="21"/>
        <v>128</v>
      </c>
      <c r="W100" s="22">
        <f t="shared" si="19"/>
        <v>481</v>
      </c>
      <c r="X100" s="77">
        <v>0</v>
      </c>
      <c r="Y100" s="77">
        <v>1</v>
      </c>
      <c r="Z100" s="77">
        <v>0</v>
      </c>
      <c r="AA100" s="77">
        <v>0</v>
      </c>
      <c r="AB100" s="77">
        <v>3</v>
      </c>
      <c r="AC100" s="77">
        <v>11</v>
      </c>
      <c r="AD100" s="79">
        <f t="shared" si="16"/>
        <v>496</v>
      </c>
      <c r="AE100" s="24"/>
      <c r="AF100" s="25"/>
      <c r="AG100" s="12"/>
    </row>
    <row r="101" spans="1:33" ht="18">
      <c r="A101" s="19">
        <f t="shared" si="20"/>
        <v>42906</v>
      </c>
      <c r="B101" s="20"/>
      <c r="C101" s="77">
        <v>914</v>
      </c>
      <c r="D101" s="77">
        <v>210</v>
      </c>
      <c r="E101" s="77">
        <v>48</v>
      </c>
      <c r="F101" s="77">
        <v>1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75</v>
      </c>
      <c r="P101" s="77">
        <v>64</v>
      </c>
      <c r="Q101" s="77">
        <v>0</v>
      </c>
      <c r="R101" s="77">
        <v>0</v>
      </c>
      <c r="S101" s="77">
        <v>0</v>
      </c>
      <c r="T101" s="77">
        <v>0</v>
      </c>
      <c r="U101" s="21">
        <f t="shared" si="18"/>
        <v>1037</v>
      </c>
      <c r="V101" s="21">
        <f t="shared" si="21"/>
        <v>275</v>
      </c>
      <c r="W101" s="22">
        <f t="shared" si="19"/>
        <v>1312</v>
      </c>
      <c r="X101" s="77">
        <v>0</v>
      </c>
      <c r="Y101" s="77">
        <v>1</v>
      </c>
      <c r="Z101" s="77">
        <v>0</v>
      </c>
      <c r="AA101" s="77">
        <v>0</v>
      </c>
      <c r="AB101" s="77">
        <v>4</v>
      </c>
      <c r="AC101" s="77">
        <v>23</v>
      </c>
      <c r="AD101" s="79">
        <f t="shared" si="16"/>
        <v>1340</v>
      </c>
      <c r="AE101" s="24"/>
      <c r="AF101" s="25"/>
      <c r="AG101" s="12"/>
    </row>
    <row r="102" spans="1:33" ht="18">
      <c r="A102" s="19">
        <f t="shared" si="20"/>
        <v>42907</v>
      </c>
      <c r="B102" s="20"/>
      <c r="C102" s="77">
        <v>826</v>
      </c>
      <c r="D102" s="77">
        <v>261</v>
      </c>
      <c r="E102" s="77">
        <v>12</v>
      </c>
      <c r="F102" s="77">
        <v>13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376</v>
      </c>
      <c r="P102" s="77">
        <v>26</v>
      </c>
      <c r="Q102" s="77">
        <v>0</v>
      </c>
      <c r="R102" s="77">
        <v>0</v>
      </c>
      <c r="S102" s="77">
        <v>0</v>
      </c>
      <c r="T102" s="77">
        <v>0</v>
      </c>
      <c r="U102" s="21">
        <f t="shared" si="18"/>
        <v>1214</v>
      </c>
      <c r="V102" s="21">
        <f t="shared" si="21"/>
        <v>300</v>
      </c>
      <c r="W102" s="22">
        <f t="shared" si="19"/>
        <v>1514</v>
      </c>
      <c r="X102" s="77">
        <v>0</v>
      </c>
      <c r="Y102" s="77">
        <v>0</v>
      </c>
      <c r="Z102" s="77">
        <v>0</v>
      </c>
      <c r="AA102" s="77">
        <v>0</v>
      </c>
      <c r="AB102" s="77">
        <v>13</v>
      </c>
      <c r="AC102" s="77">
        <v>16</v>
      </c>
      <c r="AD102" s="79">
        <f t="shared" si="16"/>
        <v>1543</v>
      </c>
      <c r="AE102" s="24"/>
      <c r="AF102" s="25"/>
      <c r="AG102" s="12"/>
    </row>
    <row r="103" spans="1:33" ht="18">
      <c r="A103" s="19">
        <f t="shared" si="20"/>
        <v>42908</v>
      </c>
      <c r="B103" s="20"/>
      <c r="C103" s="77">
        <v>739</v>
      </c>
      <c r="D103" s="77">
        <v>354</v>
      </c>
      <c r="E103" s="77">
        <v>20</v>
      </c>
      <c r="F103" s="77">
        <v>12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346</v>
      </c>
      <c r="P103" s="77">
        <v>57</v>
      </c>
      <c r="Q103" s="77">
        <v>12</v>
      </c>
      <c r="R103" s="77">
        <v>0</v>
      </c>
      <c r="S103" s="77">
        <v>0</v>
      </c>
      <c r="T103" s="77">
        <v>0</v>
      </c>
      <c r="U103" s="21">
        <f t="shared" si="18"/>
        <v>1117</v>
      </c>
      <c r="V103" s="21">
        <f t="shared" si="21"/>
        <v>423</v>
      </c>
      <c r="W103" s="22">
        <f t="shared" si="19"/>
        <v>1540</v>
      </c>
      <c r="X103" s="77">
        <v>0</v>
      </c>
      <c r="Y103" s="77">
        <v>1</v>
      </c>
      <c r="Z103" s="77">
        <v>0</v>
      </c>
      <c r="AA103" s="77">
        <v>0</v>
      </c>
      <c r="AB103" s="77">
        <v>3</v>
      </c>
      <c r="AC103" s="77">
        <v>16</v>
      </c>
      <c r="AD103" s="79">
        <f t="shared" si="16"/>
        <v>1560</v>
      </c>
      <c r="AE103" s="24"/>
      <c r="AF103" s="25"/>
      <c r="AG103" s="12"/>
    </row>
    <row r="104" spans="1:33" ht="18">
      <c r="A104" s="19">
        <f t="shared" si="20"/>
        <v>42909</v>
      </c>
      <c r="B104" s="20"/>
      <c r="C104" s="77">
        <v>703</v>
      </c>
      <c r="D104" s="77">
        <v>737</v>
      </c>
      <c r="E104" s="77">
        <v>10</v>
      </c>
      <c r="F104" s="77">
        <v>20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629</v>
      </c>
      <c r="P104" s="77">
        <v>230</v>
      </c>
      <c r="Q104" s="77">
        <v>11</v>
      </c>
      <c r="R104" s="77">
        <v>2</v>
      </c>
      <c r="S104" s="77">
        <v>0</v>
      </c>
      <c r="T104" s="77">
        <v>0</v>
      </c>
      <c r="U104" s="21">
        <f t="shared" si="18"/>
        <v>1353</v>
      </c>
      <c r="V104" s="21">
        <f t="shared" si="21"/>
        <v>989</v>
      </c>
      <c r="W104" s="22">
        <f t="shared" si="19"/>
        <v>2342</v>
      </c>
      <c r="X104" s="77">
        <v>0</v>
      </c>
      <c r="Y104" s="77">
        <v>3</v>
      </c>
      <c r="Z104" s="77">
        <v>0</v>
      </c>
      <c r="AA104" s="77">
        <v>0</v>
      </c>
      <c r="AB104" s="77">
        <v>1</v>
      </c>
      <c r="AC104" s="77">
        <v>10</v>
      </c>
      <c r="AD104" s="79">
        <f t="shared" si="16"/>
        <v>2356</v>
      </c>
      <c r="AE104" s="24"/>
      <c r="AF104" s="25"/>
      <c r="AG104" s="12"/>
    </row>
    <row r="105" spans="1:33" ht="18">
      <c r="A105" s="19">
        <f t="shared" si="20"/>
        <v>42910</v>
      </c>
      <c r="B105" s="20"/>
      <c r="C105" s="77">
        <v>738</v>
      </c>
      <c r="D105" s="77">
        <v>249</v>
      </c>
      <c r="E105" s="77">
        <v>1</v>
      </c>
      <c r="F105" s="77">
        <v>3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406</v>
      </c>
      <c r="P105" s="77">
        <v>88</v>
      </c>
      <c r="Q105" s="77">
        <v>0</v>
      </c>
      <c r="R105" s="77">
        <v>0</v>
      </c>
      <c r="S105" s="77">
        <v>0</v>
      </c>
      <c r="T105" s="77">
        <v>0</v>
      </c>
      <c r="U105" s="21">
        <f t="shared" si="18"/>
        <v>1145</v>
      </c>
      <c r="V105" s="21">
        <f t="shared" si="21"/>
        <v>340</v>
      </c>
      <c r="W105" s="22">
        <f t="shared" si="19"/>
        <v>1485</v>
      </c>
      <c r="X105" s="77">
        <v>1</v>
      </c>
      <c r="Y105" s="77">
        <v>2</v>
      </c>
      <c r="Z105" s="77">
        <v>0</v>
      </c>
      <c r="AA105" s="77">
        <v>0</v>
      </c>
      <c r="AB105" s="77">
        <v>0</v>
      </c>
      <c r="AC105" s="77">
        <v>20</v>
      </c>
      <c r="AD105" s="79">
        <f t="shared" si="16"/>
        <v>1508</v>
      </c>
      <c r="AE105" s="24"/>
      <c r="AF105" s="25"/>
      <c r="AG105" s="12"/>
    </row>
    <row r="106" spans="1:33" ht="18">
      <c r="A106" s="19">
        <f t="shared" si="20"/>
        <v>42911</v>
      </c>
      <c r="B106" s="20"/>
      <c r="C106" s="77">
        <v>1288</v>
      </c>
      <c r="D106" s="77">
        <v>158</v>
      </c>
      <c r="E106" s="77">
        <v>28</v>
      </c>
      <c r="F106" s="77">
        <v>1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726</v>
      </c>
      <c r="P106" s="77">
        <v>141</v>
      </c>
      <c r="Q106" s="77">
        <v>0</v>
      </c>
      <c r="R106" s="77">
        <v>0</v>
      </c>
      <c r="S106" s="77">
        <v>0</v>
      </c>
      <c r="T106" s="77">
        <v>0</v>
      </c>
      <c r="U106" s="21">
        <f t="shared" si="18"/>
        <v>2042</v>
      </c>
      <c r="V106" s="21">
        <f t="shared" si="21"/>
        <v>300</v>
      </c>
      <c r="W106" s="22">
        <f t="shared" si="19"/>
        <v>2342</v>
      </c>
      <c r="X106" s="77">
        <v>0</v>
      </c>
      <c r="Y106" s="77">
        <v>0</v>
      </c>
      <c r="Z106" s="77">
        <v>0</v>
      </c>
      <c r="AA106" s="77">
        <v>0</v>
      </c>
      <c r="AB106" s="77">
        <v>7</v>
      </c>
      <c r="AC106" s="77">
        <v>18</v>
      </c>
      <c r="AD106" s="79">
        <f t="shared" si="16"/>
        <v>2367</v>
      </c>
      <c r="AE106" s="24"/>
      <c r="AF106" s="25"/>
      <c r="AG106" s="9"/>
    </row>
    <row r="107" spans="1:33" ht="18">
      <c r="A107" s="19">
        <f t="shared" si="20"/>
        <v>42912</v>
      </c>
      <c r="B107" s="20"/>
      <c r="C107" s="77">
        <v>1174</v>
      </c>
      <c r="D107" s="77">
        <v>414</v>
      </c>
      <c r="E107" s="77">
        <v>72</v>
      </c>
      <c r="F107" s="77">
        <v>14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/>
      <c r="N107" s="77">
        <v>0</v>
      </c>
      <c r="O107" s="77">
        <v>2106</v>
      </c>
      <c r="P107" s="77">
        <v>418</v>
      </c>
      <c r="Q107" s="77">
        <v>4</v>
      </c>
      <c r="R107" s="77">
        <v>0</v>
      </c>
      <c r="S107" s="77">
        <v>0</v>
      </c>
      <c r="T107" s="77">
        <v>0</v>
      </c>
      <c r="U107" s="21">
        <f t="shared" si="18"/>
        <v>3356</v>
      </c>
      <c r="V107" s="21">
        <f t="shared" si="21"/>
        <v>846</v>
      </c>
      <c r="W107" s="22">
        <f t="shared" si="19"/>
        <v>4202</v>
      </c>
      <c r="X107" s="77">
        <v>0</v>
      </c>
      <c r="Y107" s="77">
        <v>1</v>
      </c>
      <c r="Z107" s="77">
        <v>0</v>
      </c>
      <c r="AA107" s="77">
        <v>0</v>
      </c>
      <c r="AB107" s="77">
        <v>1</v>
      </c>
      <c r="AC107" s="77">
        <v>16</v>
      </c>
      <c r="AD107" s="79">
        <f t="shared" si="16"/>
        <v>4220</v>
      </c>
      <c r="AE107" s="24"/>
      <c r="AF107" s="25"/>
      <c r="AG107" s="12"/>
    </row>
    <row r="108" spans="1:33" ht="18">
      <c r="A108" s="19">
        <f t="shared" si="20"/>
        <v>42913</v>
      </c>
      <c r="B108" s="20"/>
      <c r="C108" s="77">
        <v>1187</v>
      </c>
      <c r="D108" s="77">
        <v>368</v>
      </c>
      <c r="E108" s="77">
        <v>5</v>
      </c>
      <c r="F108" s="77">
        <v>36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1439</v>
      </c>
      <c r="P108" s="77">
        <v>708</v>
      </c>
      <c r="Q108" s="77">
        <v>1</v>
      </c>
      <c r="R108" s="77">
        <v>0</v>
      </c>
      <c r="S108" s="77">
        <v>0</v>
      </c>
      <c r="T108" s="77">
        <v>0</v>
      </c>
      <c r="U108" s="21">
        <f t="shared" si="18"/>
        <v>2632</v>
      </c>
      <c r="V108" s="21">
        <f t="shared" si="21"/>
        <v>1112</v>
      </c>
      <c r="W108" s="22">
        <f t="shared" si="19"/>
        <v>3744</v>
      </c>
      <c r="X108" s="77">
        <v>0</v>
      </c>
      <c r="Y108" s="77">
        <v>1</v>
      </c>
      <c r="Z108" s="77">
        <v>0</v>
      </c>
      <c r="AA108" s="77">
        <v>0</v>
      </c>
      <c r="AB108" s="77">
        <v>5</v>
      </c>
      <c r="AC108" s="77">
        <v>11</v>
      </c>
      <c r="AD108" s="79">
        <f t="shared" si="16"/>
        <v>3761</v>
      </c>
      <c r="AE108" s="24"/>
      <c r="AF108" s="25"/>
      <c r="AG108" s="12"/>
    </row>
    <row r="109" spans="1:33" ht="18">
      <c r="A109" s="19">
        <f t="shared" si="20"/>
        <v>42914</v>
      </c>
      <c r="B109" s="20"/>
      <c r="C109" s="77">
        <v>729</v>
      </c>
      <c r="D109" s="77">
        <v>249</v>
      </c>
      <c r="E109" s="77">
        <v>24</v>
      </c>
      <c r="F109" s="77">
        <v>14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2305</v>
      </c>
      <c r="P109" s="77">
        <v>593</v>
      </c>
      <c r="Q109" s="77">
        <v>2</v>
      </c>
      <c r="R109" s="77">
        <v>1</v>
      </c>
      <c r="S109" s="77">
        <v>0</v>
      </c>
      <c r="T109" s="77">
        <v>0</v>
      </c>
      <c r="U109" s="21">
        <f t="shared" si="18"/>
        <v>3060</v>
      </c>
      <c r="V109" s="21">
        <f t="shared" si="21"/>
        <v>857</v>
      </c>
      <c r="W109" s="22">
        <f t="shared" si="19"/>
        <v>3917</v>
      </c>
      <c r="X109" s="77">
        <v>0</v>
      </c>
      <c r="Y109" s="77">
        <v>4</v>
      </c>
      <c r="Z109" s="77">
        <v>0</v>
      </c>
      <c r="AA109" s="77">
        <v>0</v>
      </c>
      <c r="AB109" s="77">
        <v>4</v>
      </c>
      <c r="AC109" s="77">
        <v>9</v>
      </c>
      <c r="AD109" s="79">
        <f t="shared" si="16"/>
        <v>3934</v>
      </c>
      <c r="AE109" s="24"/>
      <c r="AF109" s="25"/>
      <c r="AG109" s="12"/>
    </row>
    <row r="110" spans="1:33" ht="18">
      <c r="A110" s="19">
        <f t="shared" si="20"/>
        <v>42915</v>
      </c>
      <c r="B110" s="20"/>
      <c r="C110" s="77">
        <v>1437</v>
      </c>
      <c r="D110" s="77">
        <v>165</v>
      </c>
      <c r="E110" s="77">
        <v>51</v>
      </c>
      <c r="F110" s="77">
        <v>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2735</v>
      </c>
      <c r="P110" s="77">
        <v>373</v>
      </c>
      <c r="Q110" s="77">
        <v>10</v>
      </c>
      <c r="R110" s="77">
        <v>0</v>
      </c>
      <c r="S110" s="77">
        <v>0</v>
      </c>
      <c r="T110" s="77">
        <v>0</v>
      </c>
      <c r="U110" s="21">
        <f t="shared" si="18"/>
        <v>4233</v>
      </c>
      <c r="V110" s="21">
        <f t="shared" si="21"/>
        <v>543</v>
      </c>
      <c r="W110" s="22">
        <f t="shared" si="19"/>
        <v>4776</v>
      </c>
      <c r="X110" s="77">
        <v>1</v>
      </c>
      <c r="Y110" s="77">
        <v>5</v>
      </c>
      <c r="Z110" s="77">
        <v>0</v>
      </c>
      <c r="AA110" s="77">
        <v>0</v>
      </c>
      <c r="AB110" s="77">
        <v>9</v>
      </c>
      <c r="AC110" s="77">
        <v>7</v>
      </c>
      <c r="AD110" s="79">
        <f t="shared" si="16"/>
        <v>4798</v>
      </c>
      <c r="AE110" s="24"/>
      <c r="AF110" s="25"/>
      <c r="AG110" s="12"/>
    </row>
    <row r="111" spans="1:33" ht="18">
      <c r="A111" s="26">
        <f t="shared" si="20"/>
        <v>42916</v>
      </c>
      <c r="B111" s="27"/>
      <c r="C111" s="77">
        <v>1172</v>
      </c>
      <c r="D111" s="77">
        <v>580</v>
      </c>
      <c r="E111" s="77">
        <v>2</v>
      </c>
      <c r="F111" s="77">
        <v>6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2187</v>
      </c>
      <c r="P111" s="77">
        <v>867</v>
      </c>
      <c r="Q111" s="77">
        <v>4</v>
      </c>
      <c r="R111" s="77">
        <v>0</v>
      </c>
      <c r="S111" s="77">
        <v>0</v>
      </c>
      <c r="T111" s="77">
        <v>0</v>
      </c>
      <c r="U111" s="21">
        <f>(C111+E111+G111+K111+I111+M111+O111+Q111+S111)</f>
        <v>3365</v>
      </c>
      <c r="V111" s="21">
        <f t="shared" si="21"/>
        <v>1453</v>
      </c>
      <c r="W111" s="28">
        <f t="shared" si="19"/>
        <v>4818</v>
      </c>
      <c r="X111" s="77">
        <v>1</v>
      </c>
      <c r="Y111" s="77">
        <v>0</v>
      </c>
      <c r="Z111" s="77">
        <v>0</v>
      </c>
      <c r="AA111" s="77">
        <v>0</v>
      </c>
      <c r="AB111" s="77">
        <v>12</v>
      </c>
      <c r="AC111" s="77">
        <v>14</v>
      </c>
      <c r="AD111" s="79">
        <f t="shared" si="16"/>
        <v>4845</v>
      </c>
      <c r="AE111" s="24"/>
      <c r="AF111" s="25"/>
      <c r="AG111" s="9"/>
    </row>
    <row r="112" spans="1:33" ht="18">
      <c r="A112" s="30" t="s">
        <v>16</v>
      </c>
      <c r="B112" s="45"/>
      <c r="C112" s="134">
        <f aca="true" t="shared" si="22" ref="C112:AA112">SUM(C81:C93)+SUM(C95:C111)</f>
        <v>15242</v>
      </c>
      <c r="D112" s="134">
        <f t="shared" si="22"/>
        <v>5337</v>
      </c>
      <c r="E112" s="134">
        <f t="shared" si="22"/>
        <v>763</v>
      </c>
      <c r="F112" s="134">
        <f t="shared" si="22"/>
        <v>282</v>
      </c>
      <c r="G112" s="134">
        <f>SUM(G81:G93)+SUM(G95:G111)</f>
        <v>0</v>
      </c>
      <c r="H112" s="134">
        <f>SUM(H81:H93)+SUM(H95:H111)</f>
        <v>0</v>
      </c>
      <c r="I112" s="134">
        <f t="shared" si="22"/>
        <v>0</v>
      </c>
      <c r="J112" s="134">
        <f t="shared" si="22"/>
        <v>0</v>
      </c>
      <c r="K112" s="134">
        <f>SUM(K81:K93)+SUM(K95:K111)</f>
        <v>0</v>
      </c>
      <c r="L112" s="134">
        <f>SUM(L81:L93)+SUM(L95:L111)</f>
        <v>0</v>
      </c>
      <c r="M112" s="134">
        <f t="shared" si="22"/>
        <v>0</v>
      </c>
      <c r="N112" s="134">
        <f t="shared" si="22"/>
        <v>0</v>
      </c>
      <c r="O112" s="134">
        <f t="shared" si="22"/>
        <v>13582</v>
      </c>
      <c r="P112" s="134">
        <f t="shared" si="22"/>
        <v>3696</v>
      </c>
      <c r="Q112" s="134">
        <f t="shared" si="22"/>
        <v>74</v>
      </c>
      <c r="R112" s="134">
        <f t="shared" si="22"/>
        <v>29</v>
      </c>
      <c r="S112" s="134">
        <f>SUM(S81:S93)+SUM(S95:S111)</f>
        <v>0</v>
      </c>
      <c r="T112" s="134">
        <f>SUM(T81:T93)+SUM(T95:T111)</f>
        <v>0</v>
      </c>
      <c r="U112" s="78">
        <f t="shared" si="22"/>
        <v>29661</v>
      </c>
      <c r="V112" s="78">
        <f t="shared" si="22"/>
        <v>9344</v>
      </c>
      <c r="W112" s="22">
        <f t="shared" si="22"/>
        <v>39005</v>
      </c>
      <c r="X112" s="134">
        <f t="shared" si="22"/>
        <v>4</v>
      </c>
      <c r="Y112" s="134">
        <f t="shared" si="22"/>
        <v>19</v>
      </c>
      <c r="Z112" s="134">
        <f t="shared" si="22"/>
        <v>0</v>
      </c>
      <c r="AA112" s="134">
        <f t="shared" si="22"/>
        <v>0</v>
      </c>
      <c r="AB112" s="134">
        <f>SUM(AB81:AB93)+SUM(AB95:AB111)</f>
        <v>118</v>
      </c>
      <c r="AC112" s="134">
        <f>SUM(AC81:AC93)+SUM(AC95:AC111)</f>
        <v>227</v>
      </c>
      <c r="AD112" s="109">
        <f>(W112+X112+Y112+Z112+AA112+AB112)</f>
        <v>39146</v>
      </c>
      <c r="AE112" s="24"/>
      <c r="AF112" s="25"/>
      <c r="AG112" s="25"/>
    </row>
    <row r="113" spans="1:33" ht="18">
      <c r="A113" s="36"/>
      <c r="B113" s="45"/>
      <c r="C113" s="159">
        <f>(C112+D112)</f>
        <v>20579</v>
      </c>
      <c r="D113" s="159"/>
      <c r="E113" s="159">
        <f>(E112+F112)</f>
        <v>1045</v>
      </c>
      <c r="F113" s="159"/>
      <c r="G113" s="159">
        <f>(G112+H112)</f>
        <v>0</v>
      </c>
      <c r="H113" s="159"/>
      <c r="I113" s="159">
        <f>(I112+J112)</f>
        <v>0</v>
      </c>
      <c r="J113" s="159"/>
      <c r="K113" s="159">
        <f>(K112+L112)</f>
        <v>0</v>
      </c>
      <c r="L113" s="159"/>
      <c r="M113" s="159">
        <f>(M112+N112)</f>
        <v>0</v>
      </c>
      <c r="N113" s="159"/>
      <c r="O113" s="159">
        <f>(O112+P112)</f>
        <v>17278</v>
      </c>
      <c r="P113" s="159"/>
      <c r="Q113" s="159">
        <f>(Q112+R112)</f>
        <v>103</v>
      </c>
      <c r="R113" s="159"/>
      <c r="S113" s="159">
        <f>(S112+T112)</f>
        <v>0</v>
      </c>
      <c r="T113" s="159"/>
      <c r="U113" s="83">
        <f>(U112/W112)</f>
        <v>0.7604409691065248</v>
      </c>
      <c r="V113" s="83">
        <f>(V112/W112)</f>
        <v>0.2395590308934752</v>
      </c>
      <c r="W113" s="40"/>
      <c r="X113" s="159">
        <f>(X112+Y112)</f>
        <v>23</v>
      </c>
      <c r="Y113" s="159"/>
      <c r="Z113" s="159">
        <f>(Z112+AA112)</f>
        <v>0</v>
      </c>
      <c r="AA113" s="159"/>
      <c r="AB113" s="159">
        <f>(AB112+AC112)</f>
        <v>345</v>
      </c>
      <c r="AC113" s="159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4"/>
      <c r="B115" s="85"/>
      <c r="C115" s="86"/>
      <c r="D115" s="86"/>
      <c r="E115" s="86"/>
      <c r="F115" s="86"/>
      <c r="G115" s="86"/>
      <c r="H115" s="86"/>
      <c r="I115" s="166" t="s">
        <v>40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2" t="s">
        <v>9</v>
      </c>
      <c r="P116" s="162"/>
      <c r="Q116" s="162"/>
      <c r="R116" s="162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2"/>
      <c r="D117" s="82"/>
      <c r="E117" s="82"/>
      <c r="F117" s="82"/>
      <c r="G117" s="82"/>
      <c r="H117" s="82"/>
      <c r="I117" s="160" t="s">
        <v>1</v>
      </c>
      <c r="J117" s="161"/>
      <c r="K117" s="16"/>
      <c r="L117" s="16"/>
      <c r="M117" s="161" t="s">
        <v>2</v>
      </c>
      <c r="N117" s="161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2">
        <f>(I73+C113)</f>
        <v>24416</v>
      </c>
      <c r="J118" s="139">
        <f>(J73+E113)</f>
        <v>1267</v>
      </c>
      <c r="K118" s="139"/>
      <c r="L118" s="139">
        <f>(L73+I113)</f>
        <v>0</v>
      </c>
      <c r="M118" s="139">
        <f>(M73+K113)</f>
        <v>0</v>
      </c>
      <c r="N118" s="139">
        <f>(N73+M113)</f>
        <v>0</v>
      </c>
      <c r="O118" s="139">
        <f>(O73+O113)</f>
        <v>17278</v>
      </c>
      <c r="P118" s="139">
        <f>(P73+Q113)</f>
        <v>135</v>
      </c>
      <c r="Q118" s="139">
        <f>(Q73+X113)</f>
        <v>23</v>
      </c>
      <c r="R118" s="139">
        <f>(R73+Z113)</f>
        <v>0</v>
      </c>
      <c r="S118" s="139">
        <f>(S73+S113)</f>
        <v>0</v>
      </c>
      <c r="T118" s="139">
        <f>(T73+AB113)</f>
        <v>394</v>
      </c>
      <c r="U118" s="143">
        <f>(I118+J118+K118+L118+M118+N118+O118+P118+Q118+R118+S118+T118)</f>
        <v>43513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2"/>
      <c r="D120" s="91"/>
      <c r="E120" s="67"/>
      <c r="F120" s="86"/>
      <c r="G120" s="86"/>
      <c r="H120" s="86"/>
      <c r="I120" s="142">
        <f>(I73+C94+D94)</f>
        <v>7268</v>
      </c>
      <c r="J120" s="139">
        <f>(J73+E94+F94)</f>
        <v>783</v>
      </c>
      <c r="K120" s="139">
        <f>(K73+G94+H94)</f>
        <v>0</v>
      </c>
      <c r="L120" s="139"/>
      <c r="M120" s="162" t="s">
        <v>20</v>
      </c>
      <c r="N120" s="162"/>
      <c r="O120" s="162"/>
      <c r="P120" s="162"/>
      <c r="Q120" s="162"/>
      <c r="R120" s="162"/>
      <c r="S120" s="162"/>
      <c r="T120" s="162"/>
      <c r="U120" s="163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1"/>
      <c r="E121" s="67"/>
      <c r="F121" s="67"/>
      <c r="G121" s="67"/>
      <c r="H121" s="67"/>
      <c r="I121" s="150">
        <f>(C113-(C94+D94))</f>
        <v>17148</v>
      </c>
      <c r="J121" s="151">
        <f>(E113-(E94+F94))</f>
        <v>484</v>
      </c>
      <c r="K121" s="151"/>
      <c r="L121" s="151"/>
      <c r="M121" s="164" t="s">
        <v>32</v>
      </c>
      <c r="N121" s="164"/>
      <c r="O121" s="164"/>
      <c r="P121" s="164"/>
      <c r="Q121" s="164"/>
      <c r="R121" s="164"/>
      <c r="S121" s="164"/>
      <c r="T121" s="164"/>
      <c r="U121" s="165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8">
      <c r="A124" s="99"/>
      <c r="B124" s="5"/>
      <c r="C124" s="158" t="s">
        <v>1</v>
      </c>
      <c r="D124" s="158"/>
      <c r="E124" s="158"/>
      <c r="F124" s="158"/>
      <c r="G124" s="6"/>
      <c r="H124" s="6"/>
      <c r="I124" s="158" t="s">
        <v>2</v>
      </c>
      <c r="J124" s="158"/>
      <c r="K124" s="158"/>
      <c r="L124" s="158"/>
      <c r="M124" s="158"/>
      <c r="N124" s="158"/>
      <c r="O124" s="158" t="s">
        <v>3</v>
      </c>
      <c r="P124" s="158"/>
      <c r="Q124" s="158" t="s">
        <v>4</v>
      </c>
      <c r="R124" s="158"/>
      <c r="S124" s="177" t="s">
        <v>34</v>
      </c>
      <c r="T124" s="177"/>
      <c r="U124" s="162" t="s">
        <v>5</v>
      </c>
      <c r="V124" s="162"/>
      <c r="W124" s="162"/>
      <c r="X124" s="158" t="s">
        <v>6</v>
      </c>
      <c r="Y124" s="158"/>
      <c r="Z124" s="172" t="s">
        <v>7</v>
      </c>
      <c r="AA124" s="172"/>
      <c r="AB124" s="172" t="s">
        <v>31</v>
      </c>
      <c r="AC124" s="172"/>
      <c r="AE124" s="1"/>
      <c r="AF124" s="9"/>
      <c r="AG124" s="9"/>
    </row>
    <row r="125" spans="1:33" ht="18">
      <c r="A125" s="4" t="s">
        <v>8</v>
      </c>
      <c r="B125" s="5"/>
      <c r="C125" s="158" t="s">
        <v>9</v>
      </c>
      <c r="D125" s="158"/>
      <c r="E125" s="158" t="s">
        <v>10</v>
      </c>
      <c r="F125" s="158"/>
      <c r="G125" s="158" t="s">
        <v>36</v>
      </c>
      <c r="H125" s="158"/>
      <c r="I125" s="158" t="s">
        <v>9</v>
      </c>
      <c r="J125" s="158"/>
      <c r="K125" s="158" t="s">
        <v>10</v>
      </c>
      <c r="L125" s="158"/>
      <c r="M125" s="158" t="s">
        <v>36</v>
      </c>
      <c r="N125" s="158"/>
      <c r="O125" s="158" t="s">
        <v>9</v>
      </c>
      <c r="P125" s="158"/>
      <c r="Q125" s="158"/>
      <c r="R125" s="158"/>
      <c r="S125" s="6"/>
      <c r="T125" s="6"/>
      <c r="U125" s="7" t="s">
        <v>11</v>
      </c>
      <c r="V125" s="7" t="s">
        <v>12</v>
      </c>
      <c r="W125" s="173" t="s">
        <v>13</v>
      </c>
      <c r="X125" s="158" t="s">
        <v>9</v>
      </c>
      <c r="Y125" s="158"/>
      <c r="Z125" s="158"/>
      <c r="AA125" s="158"/>
      <c r="AB125" s="6"/>
      <c r="AC125" s="6"/>
      <c r="AD125" s="11" t="s">
        <v>14</v>
      </c>
      <c r="AE125" s="1"/>
      <c r="AF125" s="9"/>
      <c r="AG125" s="12"/>
    </row>
    <row r="126" spans="1:33" ht="18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74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8">
      <c r="A127" s="19">
        <f>A111+1</f>
        <v>42917</v>
      </c>
      <c r="B127" s="76"/>
      <c r="C127" s="77">
        <v>1006</v>
      </c>
      <c r="D127" s="77">
        <v>284</v>
      </c>
      <c r="E127" s="77">
        <v>0</v>
      </c>
      <c r="F127" s="77">
        <v>1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2635</v>
      </c>
      <c r="P127" s="77">
        <v>749</v>
      </c>
      <c r="Q127" s="77">
        <v>0</v>
      </c>
      <c r="R127" s="77">
        <v>0</v>
      </c>
      <c r="S127" s="77">
        <v>0</v>
      </c>
      <c r="T127" s="77">
        <v>0</v>
      </c>
      <c r="U127" s="21">
        <f aca="true" t="shared" si="23" ref="U127:U157">(C127+E127+G127+K127+I127+M127+O127+Q127+S127)</f>
        <v>3641</v>
      </c>
      <c r="V127" s="21">
        <f>(D127+F127+H127+L127+J127+N127+P127+R127+T127)</f>
        <v>1034</v>
      </c>
      <c r="W127" s="22">
        <f aca="true" t="shared" si="24" ref="W127:W157">(U127+V127)</f>
        <v>4675</v>
      </c>
      <c r="X127" s="77">
        <v>5</v>
      </c>
      <c r="Y127" s="77">
        <v>7</v>
      </c>
      <c r="Z127" s="77">
        <v>0</v>
      </c>
      <c r="AA127" s="77">
        <v>0</v>
      </c>
      <c r="AB127" s="77">
        <v>16</v>
      </c>
      <c r="AC127" s="77">
        <v>25</v>
      </c>
      <c r="AD127" s="79">
        <f>(W127+X127+Y127+Z127+AA127+AB127+AC127)</f>
        <v>4728</v>
      </c>
      <c r="AE127" s="24"/>
      <c r="AF127" s="25"/>
      <c r="AG127" s="12"/>
    </row>
    <row r="128" spans="1:33" ht="18">
      <c r="A128" s="19">
        <f aca="true" t="shared" si="25" ref="A128:A157">A127+1</f>
        <v>42918</v>
      </c>
      <c r="B128" s="76"/>
      <c r="C128" s="77">
        <v>1835</v>
      </c>
      <c r="D128" s="77">
        <v>402</v>
      </c>
      <c r="E128" s="77">
        <v>69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3989</v>
      </c>
      <c r="P128" s="77">
        <v>1055</v>
      </c>
      <c r="Q128" s="77">
        <v>4</v>
      </c>
      <c r="R128" s="77">
        <v>0</v>
      </c>
      <c r="S128" s="77">
        <v>0</v>
      </c>
      <c r="T128" s="77">
        <v>0</v>
      </c>
      <c r="U128" s="21">
        <f t="shared" si="23"/>
        <v>5897</v>
      </c>
      <c r="V128" s="21">
        <f aca="true" t="shared" si="26" ref="V128:V157">(D128+F128+H128+L128+J128+N128+P128+R128+T128)</f>
        <v>1457</v>
      </c>
      <c r="W128" s="22">
        <f t="shared" si="24"/>
        <v>7354</v>
      </c>
      <c r="X128" s="77">
        <v>17</v>
      </c>
      <c r="Y128" s="77">
        <v>27</v>
      </c>
      <c r="Z128" s="77">
        <v>0</v>
      </c>
      <c r="AA128" s="77">
        <v>0</v>
      </c>
      <c r="AB128" s="77">
        <v>0</v>
      </c>
      <c r="AC128" s="77">
        <v>14</v>
      </c>
      <c r="AD128" s="79">
        <f aca="true" t="shared" si="27" ref="AD128:AD157">(W128+X128+Y128+Z128+AA128+AB128+AC128)</f>
        <v>7412</v>
      </c>
      <c r="AE128" s="24"/>
      <c r="AF128" s="25"/>
      <c r="AG128" s="12"/>
    </row>
    <row r="129" spans="1:33" ht="18">
      <c r="A129" s="19">
        <f t="shared" si="25"/>
        <v>42919</v>
      </c>
      <c r="B129" s="76"/>
      <c r="C129" s="77">
        <v>1478</v>
      </c>
      <c r="D129" s="77">
        <v>439</v>
      </c>
      <c r="E129" s="77">
        <v>36</v>
      </c>
      <c r="F129" s="77">
        <v>57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3277</v>
      </c>
      <c r="P129" s="77">
        <v>1455</v>
      </c>
      <c r="Q129" s="77">
        <v>3</v>
      </c>
      <c r="R129" s="77">
        <v>5</v>
      </c>
      <c r="S129" s="77">
        <v>0</v>
      </c>
      <c r="T129" s="77">
        <v>0</v>
      </c>
      <c r="U129" s="21">
        <f t="shared" si="23"/>
        <v>4794</v>
      </c>
      <c r="V129" s="21">
        <f t="shared" si="26"/>
        <v>1956</v>
      </c>
      <c r="W129" s="139">
        <f t="shared" si="24"/>
        <v>6750</v>
      </c>
      <c r="X129" s="77">
        <v>2</v>
      </c>
      <c r="Y129" s="77">
        <v>103</v>
      </c>
      <c r="Z129" s="77">
        <v>0</v>
      </c>
      <c r="AA129" s="77">
        <v>0</v>
      </c>
      <c r="AB129" s="77">
        <v>0</v>
      </c>
      <c r="AC129" s="77">
        <v>14</v>
      </c>
      <c r="AD129" s="140">
        <f t="shared" si="27"/>
        <v>6869</v>
      </c>
      <c r="AE129" s="24"/>
      <c r="AF129" s="25"/>
      <c r="AG129" s="9"/>
    </row>
    <row r="130" spans="1:33" ht="18">
      <c r="A130" s="19">
        <f t="shared" si="25"/>
        <v>42920</v>
      </c>
      <c r="B130" s="76"/>
      <c r="C130" s="77">
        <v>1143</v>
      </c>
      <c r="D130" s="77">
        <v>705</v>
      </c>
      <c r="E130" s="77">
        <v>10</v>
      </c>
      <c r="F130" s="77">
        <v>8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1737</v>
      </c>
      <c r="P130" s="77">
        <v>1019</v>
      </c>
      <c r="Q130" s="77">
        <v>1</v>
      </c>
      <c r="R130" s="77">
        <v>1</v>
      </c>
      <c r="S130" s="77">
        <v>0</v>
      </c>
      <c r="T130" s="77">
        <v>0</v>
      </c>
      <c r="U130" s="157">
        <f t="shared" si="23"/>
        <v>2891</v>
      </c>
      <c r="V130" s="157">
        <f t="shared" si="26"/>
        <v>1733</v>
      </c>
      <c r="W130" s="139">
        <f t="shared" si="24"/>
        <v>4624</v>
      </c>
      <c r="X130" s="77">
        <v>5</v>
      </c>
      <c r="Y130" s="77">
        <v>251</v>
      </c>
      <c r="Z130" s="77">
        <v>0</v>
      </c>
      <c r="AA130" s="77">
        <v>0</v>
      </c>
      <c r="AB130" s="77">
        <v>2</v>
      </c>
      <c r="AC130" s="77">
        <v>16</v>
      </c>
      <c r="AD130" s="140">
        <f t="shared" si="27"/>
        <v>4898</v>
      </c>
      <c r="AE130" s="24"/>
      <c r="AF130" s="25"/>
      <c r="AG130" s="12"/>
    </row>
    <row r="131" spans="1:33" ht="18">
      <c r="A131" s="19">
        <f t="shared" si="25"/>
        <v>42921</v>
      </c>
      <c r="B131" s="76"/>
      <c r="C131" s="77">
        <v>2060</v>
      </c>
      <c r="D131" s="77">
        <v>126</v>
      </c>
      <c r="E131" s="77">
        <v>18</v>
      </c>
      <c r="F131" s="77">
        <v>5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2831</v>
      </c>
      <c r="P131" s="77">
        <v>335</v>
      </c>
      <c r="Q131" s="77">
        <v>2</v>
      </c>
      <c r="R131" s="77">
        <v>0</v>
      </c>
      <c r="S131" s="77">
        <v>0</v>
      </c>
      <c r="T131" s="77">
        <v>0</v>
      </c>
      <c r="U131" s="157">
        <f t="shared" si="23"/>
        <v>4911</v>
      </c>
      <c r="V131" s="157">
        <f t="shared" si="26"/>
        <v>466</v>
      </c>
      <c r="W131" s="139">
        <f t="shared" si="24"/>
        <v>5377</v>
      </c>
      <c r="X131" s="77">
        <v>0</v>
      </c>
      <c r="Y131" s="77">
        <v>95</v>
      </c>
      <c r="Z131" s="77">
        <v>0</v>
      </c>
      <c r="AA131" s="77">
        <v>0</v>
      </c>
      <c r="AB131" s="77">
        <v>6</v>
      </c>
      <c r="AC131" s="77">
        <v>3</v>
      </c>
      <c r="AD131" s="140">
        <f t="shared" si="27"/>
        <v>5481</v>
      </c>
      <c r="AE131" s="24"/>
      <c r="AF131" s="25"/>
      <c r="AG131" s="12"/>
    </row>
    <row r="132" spans="1:33" ht="18">
      <c r="A132" s="19">
        <f t="shared" si="25"/>
        <v>42922</v>
      </c>
      <c r="B132" s="76"/>
      <c r="C132" s="77">
        <v>2035</v>
      </c>
      <c r="D132" s="77">
        <v>100</v>
      </c>
      <c r="E132" s="77">
        <v>3</v>
      </c>
      <c r="F132" s="77">
        <v>5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2714</v>
      </c>
      <c r="P132" s="77">
        <v>657</v>
      </c>
      <c r="Q132" s="77">
        <v>6</v>
      </c>
      <c r="R132" s="77">
        <v>1</v>
      </c>
      <c r="S132" s="77">
        <v>0</v>
      </c>
      <c r="T132" s="77">
        <v>0</v>
      </c>
      <c r="U132" s="21">
        <f t="shared" si="23"/>
        <v>4758</v>
      </c>
      <c r="V132" s="21">
        <f t="shared" si="26"/>
        <v>763</v>
      </c>
      <c r="W132" s="22">
        <f t="shared" si="24"/>
        <v>5521</v>
      </c>
      <c r="X132" s="77">
        <v>38</v>
      </c>
      <c r="Y132" s="77">
        <v>415</v>
      </c>
      <c r="Z132" s="77">
        <v>0</v>
      </c>
      <c r="AA132" s="77">
        <v>0</v>
      </c>
      <c r="AB132" s="77">
        <v>6</v>
      </c>
      <c r="AC132" s="77">
        <v>16</v>
      </c>
      <c r="AD132" s="79">
        <f t="shared" si="27"/>
        <v>5996</v>
      </c>
      <c r="AE132" s="24"/>
      <c r="AF132" s="25"/>
      <c r="AG132" s="12"/>
    </row>
    <row r="133" spans="1:33" ht="18">
      <c r="A133" s="19">
        <f t="shared" si="25"/>
        <v>42923</v>
      </c>
      <c r="B133" s="76"/>
      <c r="C133" s="77">
        <v>1970</v>
      </c>
      <c r="D133" s="77">
        <v>48</v>
      </c>
      <c r="E133" s="77">
        <v>1</v>
      </c>
      <c r="F133" s="77">
        <v>2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3457</v>
      </c>
      <c r="P133" s="77">
        <v>123</v>
      </c>
      <c r="Q133" s="77">
        <v>4</v>
      </c>
      <c r="R133" s="77">
        <v>0</v>
      </c>
      <c r="S133" s="77">
        <v>0</v>
      </c>
      <c r="T133" s="77">
        <v>0</v>
      </c>
      <c r="U133" s="21">
        <f t="shared" si="23"/>
        <v>5432</v>
      </c>
      <c r="V133" s="21">
        <f t="shared" si="26"/>
        <v>173</v>
      </c>
      <c r="W133" s="22">
        <f t="shared" si="24"/>
        <v>5605</v>
      </c>
      <c r="X133" s="77">
        <v>56</v>
      </c>
      <c r="Y133" s="77">
        <v>12</v>
      </c>
      <c r="Z133" s="77">
        <v>0</v>
      </c>
      <c r="AA133" s="77">
        <v>0</v>
      </c>
      <c r="AB133" s="77">
        <v>9</v>
      </c>
      <c r="AC133" s="77">
        <v>7</v>
      </c>
      <c r="AD133" s="79">
        <f t="shared" si="27"/>
        <v>5689</v>
      </c>
      <c r="AE133" s="24"/>
      <c r="AF133" s="25"/>
      <c r="AG133" s="12"/>
    </row>
    <row r="134" spans="1:33" ht="18">
      <c r="A134" s="19">
        <f t="shared" si="25"/>
        <v>42924</v>
      </c>
      <c r="B134" s="76"/>
      <c r="C134" s="77">
        <v>1931</v>
      </c>
      <c r="D134" s="77">
        <v>75</v>
      </c>
      <c r="E134" s="77">
        <v>28</v>
      </c>
      <c r="F134" s="77">
        <v>0</v>
      </c>
      <c r="G134" s="77"/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2768</v>
      </c>
      <c r="P134" s="77">
        <v>422</v>
      </c>
      <c r="Q134" s="77">
        <v>8</v>
      </c>
      <c r="R134" s="77">
        <v>0</v>
      </c>
      <c r="S134" s="77">
        <v>0</v>
      </c>
      <c r="T134" s="77">
        <v>0</v>
      </c>
      <c r="U134" s="21">
        <f t="shared" si="23"/>
        <v>4735</v>
      </c>
      <c r="V134" s="21">
        <f t="shared" si="26"/>
        <v>497</v>
      </c>
      <c r="W134" s="22">
        <f t="shared" si="24"/>
        <v>5232</v>
      </c>
      <c r="X134" s="77">
        <v>205</v>
      </c>
      <c r="Y134" s="77">
        <v>280</v>
      </c>
      <c r="Z134" s="77">
        <v>0</v>
      </c>
      <c r="AA134" s="77">
        <v>0</v>
      </c>
      <c r="AB134" s="77">
        <v>10</v>
      </c>
      <c r="AC134" s="77">
        <v>18</v>
      </c>
      <c r="AD134" s="79">
        <f t="shared" si="27"/>
        <v>5745</v>
      </c>
      <c r="AE134" s="24"/>
      <c r="AF134" s="25"/>
      <c r="AG134" s="12"/>
    </row>
    <row r="135" spans="1:33" ht="18">
      <c r="A135" s="19">
        <f t="shared" si="25"/>
        <v>42925</v>
      </c>
      <c r="B135" s="76"/>
      <c r="C135" s="77">
        <v>1441</v>
      </c>
      <c r="D135" s="77">
        <v>71</v>
      </c>
      <c r="E135" s="77">
        <v>55</v>
      </c>
      <c r="F135" s="77">
        <v>1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2243</v>
      </c>
      <c r="P135" s="77">
        <v>281</v>
      </c>
      <c r="Q135" s="77">
        <v>7</v>
      </c>
      <c r="R135" s="77">
        <v>0</v>
      </c>
      <c r="S135" s="77">
        <v>0</v>
      </c>
      <c r="T135" s="77">
        <v>0</v>
      </c>
      <c r="U135" s="21">
        <f t="shared" si="23"/>
        <v>3746</v>
      </c>
      <c r="V135" s="21">
        <f t="shared" si="26"/>
        <v>353</v>
      </c>
      <c r="W135" s="22">
        <f t="shared" si="24"/>
        <v>4099</v>
      </c>
      <c r="X135" s="77">
        <v>250</v>
      </c>
      <c r="Y135" s="77">
        <v>166</v>
      </c>
      <c r="Z135" s="77">
        <v>0</v>
      </c>
      <c r="AA135" s="77">
        <v>0</v>
      </c>
      <c r="AB135" s="77">
        <v>15</v>
      </c>
      <c r="AC135" s="77">
        <v>19</v>
      </c>
      <c r="AD135" s="79">
        <f t="shared" si="27"/>
        <v>4549</v>
      </c>
      <c r="AE135" s="24"/>
      <c r="AF135" s="25"/>
      <c r="AG135" s="12"/>
    </row>
    <row r="136" spans="1:33" ht="18">
      <c r="A136" s="19">
        <f t="shared" si="25"/>
        <v>42926</v>
      </c>
      <c r="B136" s="76"/>
      <c r="C136" s="77">
        <v>925</v>
      </c>
      <c r="D136" s="77">
        <v>127</v>
      </c>
      <c r="E136" s="77">
        <v>37</v>
      </c>
      <c r="F136" s="77">
        <v>13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1676</v>
      </c>
      <c r="P136" s="77">
        <v>435</v>
      </c>
      <c r="Q136" s="77">
        <v>3</v>
      </c>
      <c r="R136" s="77">
        <v>2</v>
      </c>
      <c r="S136" s="77">
        <v>0</v>
      </c>
      <c r="T136" s="77">
        <v>0</v>
      </c>
      <c r="U136" s="21">
        <f t="shared" si="23"/>
        <v>2641</v>
      </c>
      <c r="V136" s="21">
        <f t="shared" si="26"/>
        <v>577</v>
      </c>
      <c r="W136" s="22">
        <f t="shared" si="24"/>
        <v>3218</v>
      </c>
      <c r="X136" s="77">
        <v>417</v>
      </c>
      <c r="Y136" s="77">
        <v>195</v>
      </c>
      <c r="Z136" s="77">
        <v>0</v>
      </c>
      <c r="AA136" s="77">
        <v>0</v>
      </c>
      <c r="AB136" s="77">
        <v>29</v>
      </c>
      <c r="AC136" s="77">
        <v>21</v>
      </c>
      <c r="AD136" s="79">
        <f t="shared" si="27"/>
        <v>3880</v>
      </c>
      <c r="AE136" s="24"/>
      <c r="AF136" s="25"/>
      <c r="AG136" s="9"/>
    </row>
    <row r="137" spans="1:33" ht="18">
      <c r="A137" s="19">
        <f t="shared" si="25"/>
        <v>42927</v>
      </c>
      <c r="B137" s="76"/>
      <c r="C137" s="77">
        <v>1222</v>
      </c>
      <c r="D137" s="77">
        <v>67</v>
      </c>
      <c r="E137" s="77">
        <v>21</v>
      </c>
      <c r="F137" s="77">
        <v>7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1500</v>
      </c>
      <c r="P137" s="77">
        <v>316</v>
      </c>
      <c r="Q137" s="77">
        <v>3</v>
      </c>
      <c r="R137" s="77">
        <v>1</v>
      </c>
      <c r="S137" s="77">
        <v>0</v>
      </c>
      <c r="T137" s="77">
        <v>0</v>
      </c>
      <c r="U137" s="21">
        <f t="shared" si="23"/>
        <v>2746</v>
      </c>
      <c r="V137" s="21">
        <f t="shared" si="26"/>
        <v>391</v>
      </c>
      <c r="W137" s="22">
        <f t="shared" si="24"/>
        <v>3137</v>
      </c>
      <c r="X137" s="77">
        <v>172</v>
      </c>
      <c r="Y137" s="77">
        <v>407</v>
      </c>
      <c r="Z137" s="77">
        <v>0</v>
      </c>
      <c r="AA137" s="77">
        <v>0</v>
      </c>
      <c r="AB137" s="77">
        <v>37</v>
      </c>
      <c r="AC137" s="77">
        <v>22</v>
      </c>
      <c r="AD137" s="79">
        <f t="shared" si="27"/>
        <v>3775</v>
      </c>
      <c r="AE137" s="24"/>
      <c r="AF137" s="25"/>
      <c r="AG137" s="12"/>
    </row>
    <row r="138" spans="1:33" ht="18">
      <c r="A138" s="19">
        <f t="shared" si="25"/>
        <v>42928</v>
      </c>
      <c r="B138" s="76"/>
      <c r="C138" s="77">
        <v>1299</v>
      </c>
      <c r="D138" s="77">
        <v>55</v>
      </c>
      <c r="E138" s="77">
        <v>23</v>
      </c>
      <c r="F138" s="77">
        <v>2</v>
      </c>
      <c r="G138" s="77"/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1565</v>
      </c>
      <c r="P138" s="77">
        <v>332</v>
      </c>
      <c r="Q138" s="77">
        <v>5</v>
      </c>
      <c r="R138" s="77">
        <v>0</v>
      </c>
      <c r="S138" s="77">
        <v>0</v>
      </c>
      <c r="T138" s="77">
        <v>0</v>
      </c>
      <c r="U138" s="21">
        <f t="shared" si="23"/>
        <v>2892</v>
      </c>
      <c r="V138" s="21">
        <f t="shared" si="26"/>
        <v>389</v>
      </c>
      <c r="W138" s="22">
        <f t="shared" si="24"/>
        <v>3281</v>
      </c>
      <c r="X138" s="77">
        <v>192</v>
      </c>
      <c r="Y138" s="77">
        <v>193</v>
      </c>
      <c r="Z138" s="77">
        <v>0</v>
      </c>
      <c r="AA138" s="77">
        <v>0</v>
      </c>
      <c r="AB138" s="77">
        <v>37</v>
      </c>
      <c r="AC138" s="77">
        <v>24</v>
      </c>
      <c r="AD138" s="79">
        <f t="shared" si="27"/>
        <v>3727</v>
      </c>
      <c r="AE138" s="24"/>
      <c r="AF138" s="25"/>
      <c r="AG138" s="12"/>
    </row>
    <row r="139" spans="1:33" ht="18">
      <c r="A139" s="19">
        <f t="shared" si="25"/>
        <v>42929</v>
      </c>
      <c r="B139" s="76"/>
      <c r="C139" s="77">
        <v>1364</v>
      </c>
      <c r="D139" s="77">
        <v>149</v>
      </c>
      <c r="E139" s="77">
        <v>41</v>
      </c>
      <c r="F139" s="77">
        <v>2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1730</v>
      </c>
      <c r="P139" s="77">
        <v>317</v>
      </c>
      <c r="Q139" s="77">
        <v>5</v>
      </c>
      <c r="R139" s="77">
        <v>2</v>
      </c>
      <c r="S139" s="77">
        <v>0</v>
      </c>
      <c r="T139" s="77">
        <v>0</v>
      </c>
      <c r="U139" s="21">
        <f t="shared" si="23"/>
        <v>3140</v>
      </c>
      <c r="V139" s="21">
        <f t="shared" si="26"/>
        <v>470</v>
      </c>
      <c r="W139" s="22">
        <f t="shared" si="24"/>
        <v>3610</v>
      </c>
      <c r="X139" s="77">
        <v>163</v>
      </c>
      <c r="Y139" s="77">
        <v>419</v>
      </c>
      <c r="Z139" s="77">
        <v>0</v>
      </c>
      <c r="AA139" s="77">
        <v>0</v>
      </c>
      <c r="AB139" s="77">
        <v>79</v>
      </c>
      <c r="AC139" s="77">
        <v>49</v>
      </c>
      <c r="AD139" s="79">
        <f t="shared" si="27"/>
        <v>4320</v>
      </c>
      <c r="AE139" s="24"/>
      <c r="AF139" s="25"/>
      <c r="AG139" s="12"/>
    </row>
    <row r="140" spans="1:33" ht="18">
      <c r="A140" s="19">
        <f t="shared" si="25"/>
        <v>42930</v>
      </c>
      <c r="B140" s="76"/>
      <c r="C140" s="77">
        <v>1270</v>
      </c>
      <c r="D140" s="77">
        <v>64</v>
      </c>
      <c r="E140" s="77">
        <v>53</v>
      </c>
      <c r="F140" s="77">
        <v>14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826</v>
      </c>
      <c r="P140" s="77">
        <v>149</v>
      </c>
      <c r="Q140" s="77">
        <v>9</v>
      </c>
      <c r="R140" s="77">
        <v>0</v>
      </c>
      <c r="S140" s="77">
        <v>0</v>
      </c>
      <c r="T140" s="77">
        <v>0</v>
      </c>
      <c r="U140" s="21">
        <f t="shared" si="23"/>
        <v>2158</v>
      </c>
      <c r="V140" s="21">
        <f t="shared" si="26"/>
        <v>227</v>
      </c>
      <c r="W140" s="22">
        <f t="shared" si="24"/>
        <v>2385</v>
      </c>
      <c r="X140" s="77">
        <v>159</v>
      </c>
      <c r="Y140" s="77">
        <v>319</v>
      </c>
      <c r="Z140" s="77">
        <v>0</v>
      </c>
      <c r="AA140" s="77">
        <v>0</v>
      </c>
      <c r="AB140" s="77">
        <v>169</v>
      </c>
      <c r="AC140" s="77">
        <v>55</v>
      </c>
      <c r="AD140" s="79">
        <f t="shared" si="27"/>
        <v>3087</v>
      </c>
      <c r="AE140" s="24"/>
      <c r="AF140" s="25"/>
      <c r="AG140" s="12"/>
    </row>
    <row r="141" spans="1:33" ht="18">
      <c r="A141" s="19">
        <f t="shared" si="25"/>
        <v>42931</v>
      </c>
      <c r="B141" s="76"/>
      <c r="C141" s="77">
        <v>1576</v>
      </c>
      <c r="D141" s="77">
        <v>40</v>
      </c>
      <c r="E141" s="77">
        <v>7</v>
      </c>
      <c r="F141" s="77">
        <v>1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1655</v>
      </c>
      <c r="P141" s="77">
        <v>25</v>
      </c>
      <c r="Q141" s="77">
        <v>8</v>
      </c>
      <c r="R141" s="77">
        <v>0</v>
      </c>
      <c r="S141" s="77">
        <v>0</v>
      </c>
      <c r="T141" s="77">
        <v>0</v>
      </c>
      <c r="U141" s="21">
        <f t="shared" si="23"/>
        <v>3246</v>
      </c>
      <c r="V141" s="21">
        <f t="shared" si="26"/>
        <v>66</v>
      </c>
      <c r="W141" s="22">
        <f t="shared" si="24"/>
        <v>3312</v>
      </c>
      <c r="X141" s="77">
        <v>221</v>
      </c>
      <c r="Y141" s="77">
        <v>0</v>
      </c>
      <c r="Z141" s="77">
        <v>0</v>
      </c>
      <c r="AA141" s="77">
        <v>0</v>
      </c>
      <c r="AB141" s="77">
        <v>192</v>
      </c>
      <c r="AC141" s="77">
        <v>19</v>
      </c>
      <c r="AD141" s="79">
        <f t="shared" si="27"/>
        <v>3744</v>
      </c>
      <c r="AE141" s="24"/>
      <c r="AF141" s="25"/>
      <c r="AG141" s="12"/>
    </row>
    <row r="142" spans="1:33" ht="18">
      <c r="A142" s="19">
        <f t="shared" si="25"/>
        <v>42932</v>
      </c>
      <c r="B142" s="76"/>
      <c r="C142" s="77">
        <v>1194</v>
      </c>
      <c r="D142" s="77">
        <v>43</v>
      </c>
      <c r="E142" s="77">
        <v>25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1147</v>
      </c>
      <c r="P142" s="77">
        <v>147</v>
      </c>
      <c r="Q142" s="77">
        <v>5</v>
      </c>
      <c r="R142" s="77">
        <v>1</v>
      </c>
      <c r="S142" s="77">
        <v>0</v>
      </c>
      <c r="T142" s="77">
        <v>0</v>
      </c>
      <c r="U142" s="21">
        <f t="shared" si="23"/>
        <v>2371</v>
      </c>
      <c r="V142" s="21">
        <f t="shared" si="26"/>
        <v>191</v>
      </c>
      <c r="W142" s="22">
        <f t="shared" si="24"/>
        <v>2562</v>
      </c>
      <c r="X142" s="77">
        <v>117</v>
      </c>
      <c r="Y142" s="77">
        <v>75</v>
      </c>
      <c r="Z142" s="77">
        <v>0</v>
      </c>
      <c r="AA142" s="77">
        <v>0</v>
      </c>
      <c r="AB142" s="77">
        <v>311</v>
      </c>
      <c r="AC142" s="77">
        <v>72</v>
      </c>
      <c r="AD142" s="79">
        <f t="shared" si="27"/>
        <v>3137</v>
      </c>
      <c r="AE142" s="24"/>
      <c r="AF142" s="25"/>
      <c r="AG142" s="12"/>
    </row>
    <row r="143" spans="1:33" ht="18">
      <c r="A143" s="19">
        <f t="shared" si="25"/>
        <v>42933</v>
      </c>
      <c r="B143" s="76"/>
      <c r="C143" s="77">
        <v>612</v>
      </c>
      <c r="D143" s="77">
        <v>57</v>
      </c>
      <c r="E143" s="77">
        <v>16</v>
      </c>
      <c r="F143" s="77">
        <v>9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739</v>
      </c>
      <c r="P143" s="77">
        <v>64</v>
      </c>
      <c r="Q143" s="77">
        <v>5</v>
      </c>
      <c r="R143" s="77">
        <v>0</v>
      </c>
      <c r="S143" s="77">
        <v>0</v>
      </c>
      <c r="T143" s="77">
        <v>0</v>
      </c>
      <c r="U143" s="21">
        <f t="shared" si="23"/>
        <v>1372</v>
      </c>
      <c r="V143" s="21">
        <f t="shared" si="26"/>
        <v>130</v>
      </c>
      <c r="W143" s="22">
        <f t="shared" si="24"/>
        <v>1502</v>
      </c>
      <c r="X143" s="77">
        <v>101</v>
      </c>
      <c r="Y143" s="77">
        <v>117</v>
      </c>
      <c r="Z143" s="77">
        <v>0</v>
      </c>
      <c r="AA143" s="77">
        <v>0</v>
      </c>
      <c r="AB143" s="77">
        <v>420</v>
      </c>
      <c r="AC143" s="77">
        <v>109</v>
      </c>
      <c r="AD143" s="79">
        <f t="shared" si="27"/>
        <v>2249</v>
      </c>
      <c r="AE143" s="24"/>
      <c r="AF143" s="25"/>
      <c r="AG143" s="9"/>
    </row>
    <row r="144" spans="1:33" ht="18">
      <c r="A144" s="19">
        <f t="shared" si="25"/>
        <v>42934</v>
      </c>
      <c r="B144" s="76"/>
      <c r="C144" s="77">
        <v>597</v>
      </c>
      <c r="D144" s="77">
        <v>22</v>
      </c>
      <c r="E144" s="77">
        <v>41</v>
      </c>
      <c r="F144" s="77">
        <v>1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837</v>
      </c>
      <c r="P144" s="77">
        <v>74</v>
      </c>
      <c r="Q144" s="77">
        <v>9</v>
      </c>
      <c r="R144" s="77">
        <v>3</v>
      </c>
      <c r="S144" s="77">
        <v>0</v>
      </c>
      <c r="T144" s="77">
        <v>0</v>
      </c>
      <c r="U144" s="21">
        <f t="shared" si="23"/>
        <v>1484</v>
      </c>
      <c r="V144" s="21">
        <f t="shared" si="26"/>
        <v>100</v>
      </c>
      <c r="W144" s="22">
        <f t="shared" si="24"/>
        <v>1584</v>
      </c>
      <c r="X144" s="77">
        <v>59</v>
      </c>
      <c r="Y144" s="77">
        <v>141</v>
      </c>
      <c r="Z144" s="77">
        <v>0</v>
      </c>
      <c r="AA144" s="77">
        <v>0</v>
      </c>
      <c r="AB144" s="77">
        <v>465</v>
      </c>
      <c r="AC144" s="77">
        <v>83</v>
      </c>
      <c r="AD144" s="79">
        <f t="shared" si="27"/>
        <v>2332</v>
      </c>
      <c r="AE144" s="24"/>
      <c r="AF144" s="25"/>
      <c r="AG144" s="12"/>
    </row>
    <row r="145" spans="1:33" ht="18">
      <c r="A145" s="19">
        <f t="shared" si="25"/>
        <v>42935</v>
      </c>
      <c r="B145" s="76"/>
      <c r="C145" s="77">
        <v>705</v>
      </c>
      <c r="D145" s="77">
        <v>11</v>
      </c>
      <c r="E145" s="77">
        <v>3</v>
      </c>
      <c r="F145" s="77">
        <v>2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857</v>
      </c>
      <c r="P145" s="77">
        <v>52</v>
      </c>
      <c r="Q145" s="77">
        <v>13</v>
      </c>
      <c r="R145" s="77">
        <v>0</v>
      </c>
      <c r="S145" s="77">
        <v>0</v>
      </c>
      <c r="T145" s="77">
        <v>0</v>
      </c>
      <c r="U145" s="21">
        <f t="shared" si="23"/>
        <v>1578</v>
      </c>
      <c r="V145" s="21">
        <f t="shared" si="26"/>
        <v>65</v>
      </c>
      <c r="W145" s="22">
        <f t="shared" si="24"/>
        <v>1643</v>
      </c>
      <c r="X145" s="77">
        <v>52</v>
      </c>
      <c r="Y145" s="77">
        <v>51</v>
      </c>
      <c r="Z145" s="77">
        <v>0</v>
      </c>
      <c r="AA145" s="77">
        <v>0</v>
      </c>
      <c r="AB145" s="77">
        <v>646</v>
      </c>
      <c r="AC145" s="77">
        <v>170</v>
      </c>
      <c r="AD145" s="79">
        <f t="shared" si="27"/>
        <v>2562</v>
      </c>
      <c r="AE145" s="24"/>
      <c r="AF145" s="25"/>
      <c r="AG145" s="12"/>
    </row>
    <row r="146" spans="1:33" ht="18">
      <c r="A146" s="19">
        <f t="shared" si="25"/>
        <v>42936</v>
      </c>
      <c r="B146" s="76"/>
      <c r="C146" s="77">
        <v>436</v>
      </c>
      <c r="D146" s="77">
        <v>9</v>
      </c>
      <c r="E146" s="77">
        <v>8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750</v>
      </c>
      <c r="P146" s="77">
        <v>61</v>
      </c>
      <c r="Q146" s="77">
        <v>7</v>
      </c>
      <c r="R146" s="77">
        <v>0</v>
      </c>
      <c r="S146" s="77">
        <v>0</v>
      </c>
      <c r="T146" s="77">
        <v>0</v>
      </c>
      <c r="U146" s="21">
        <f t="shared" si="23"/>
        <v>1201</v>
      </c>
      <c r="V146" s="21">
        <f t="shared" si="26"/>
        <v>70</v>
      </c>
      <c r="W146" s="22">
        <f t="shared" si="24"/>
        <v>1271</v>
      </c>
      <c r="X146" s="77">
        <v>83</v>
      </c>
      <c r="Y146" s="77">
        <v>71</v>
      </c>
      <c r="Z146" s="77">
        <v>0</v>
      </c>
      <c r="AA146" s="77">
        <v>0</v>
      </c>
      <c r="AB146" s="77">
        <v>347</v>
      </c>
      <c r="AC146" s="77">
        <v>202</v>
      </c>
      <c r="AD146" s="79">
        <f t="shared" si="27"/>
        <v>1974</v>
      </c>
      <c r="AE146" s="24"/>
      <c r="AF146" s="25"/>
      <c r="AG146" s="12"/>
    </row>
    <row r="147" spans="1:33" ht="18">
      <c r="A147" s="19">
        <f t="shared" si="25"/>
        <v>42937</v>
      </c>
      <c r="B147" s="76"/>
      <c r="C147" s="77">
        <v>513</v>
      </c>
      <c r="D147" s="77">
        <v>14</v>
      </c>
      <c r="E147" s="77">
        <v>41</v>
      </c>
      <c r="F147" s="77">
        <v>1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392</v>
      </c>
      <c r="P147" s="77">
        <v>44</v>
      </c>
      <c r="Q147" s="77">
        <v>9</v>
      </c>
      <c r="R147" s="77">
        <v>0</v>
      </c>
      <c r="S147" s="77">
        <v>0</v>
      </c>
      <c r="T147" s="77">
        <v>0</v>
      </c>
      <c r="U147" s="21">
        <f t="shared" si="23"/>
        <v>955</v>
      </c>
      <c r="V147" s="21">
        <f t="shared" si="26"/>
        <v>59</v>
      </c>
      <c r="W147" s="22">
        <f t="shared" si="24"/>
        <v>1014</v>
      </c>
      <c r="X147" s="77">
        <v>81</v>
      </c>
      <c r="Y147" s="77">
        <v>58</v>
      </c>
      <c r="Z147" s="77">
        <v>0</v>
      </c>
      <c r="AA147" s="77">
        <v>0</v>
      </c>
      <c r="AB147" s="77">
        <v>264</v>
      </c>
      <c r="AC147" s="77">
        <v>155</v>
      </c>
      <c r="AD147" s="79">
        <f t="shared" si="27"/>
        <v>1572</v>
      </c>
      <c r="AE147" s="24"/>
      <c r="AF147" s="25"/>
      <c r="AG147" s="12"/>
    </row>
    <row r="148" spans="1:33" ht="18">
      <c r="A148" s="19">
        <f t="shared" si="25"/>
        <v>42938</v>
      </c>
      <c r="B148" s="76"/>
      <c r="C148" s="77">
        <v>590</v>
      </c>
      <c r="D148" s="77">
        <v>39</v>
      </c>
      <c r="E148" s="77">
        <v>30</v>
      </c>
      <c r="F148" s="77">
        <v>2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341</v>
      </c>
      <c r="P148" s="77">
        <v>35</v>
      </c>
      <c r="Q148" s="77">
        <v>13</v>
      </c>
      <c r="R148" s="77">
        <v>3</v>
      </c>
      <c r="S148" s="77">
        <v>0</v>
      </c>
      <c r="T148" s="77">
        <v>0</v>
      </c>
      <c r="U148" s="21">
        <f t="shared" si="23"/>
        <v>974</v>
      </c>
      <c r="V148" s="21">
        <f t="shared" si="26"/>
        <v>79</v>
      </c>
      <c r="W148" s="22">
        <f t="shared" si="24"/>
        <v>1053</v>
      </c>
      <c r="X148" s="77">
        <v>107</v>
      </c>
      <c r="Y148" s="77">
        <v>22</v>
      </c>
      <c r="Z148" s="77">
        <v>0</v>
      </c>
      <c r="AA148" s="77">
        <v>0</v>
      </c>
      <c r="AB148" s="77">
        <v>438</v>
      </c>
      <c r="AC148" s="77">
        <v>205</v>
      </c>
      <c r="AD148" s="79">
        <f t="shared" si="27"/>
        <v>1825</v>
      </c>
      <c r="AE148" s="24"/>
      <c r="AF148" s="25"/>
      <c r="AG148" s="12"/>
    </row>
    <row r="149" spans="1:33" ht="18">
      <c r="A149" s="19">
        <f t="shared" si="25"/>
        <v>42939</v>
      </c>
      <c r="B149" s="76"/>
      <c r="C149" s="77">
        <v>442</v>
      </c>
      <c r="D149" s="77">
        <v>80</v>
      </c>
      <c r="E149" s="77">
        <v>28</v>
      </c>
      <c r="F149" s="77">
        <v>3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374</v>
      </c>
      <c r="P149" s="77">
        <v>78</v>
      </c>
      <c r="Q149" s="77">
        <v>14</v>
      </c>
      <c r="R149" s="77">
        <v>2</v>
      </c>
      <c r="S149" s="77">
        <v>0</v>
      </c>
      <c r="T149" s="77">
        <v>0</v>
      </c>
      <c r="U149" s="21">
        <f t="shared" si="23"/>
        <v>858</v>
      </c>
      <c r="V149" s="21">
        <f t="shared" si="26"/>
        <v>163</v>
      </c>
      <c r="W149" s="22">
        <f t="shared" si="24"/>
        <v>1021</v>
      </c>
      <c r="X149" s="77">
        <v>68</v>
      </c>
      <c r="Y149" s="77">
        <v>132</v>
      </c>
      <c r="Z149" s="77">
        <v>0</v>
      </c>
      <c r="AA149" s="77">
        <v>0</v>
      </c>
      <c r="AB149" s="77">
        <v>455</v>
      </c>
      <c r="AC149" s="77">
        <v>218</v>
      </c>
      <c r="AD149" s="79">
        <f t="shared" si="27"/>
        <v>1894</v>
      </c>
      <c r="AE149" s="24"/>
      <c r="AF149" s="25"/>
      <c r="AG149" s="12"/>
    </row>
    <row r="150" spans="1:33" ht="18">
      <c r="A150" s="19">
        <f t="shared" si="25"/>
        <v>42940</v>
      </c>
      <c r="B150" s="76"/>
      <c r="C150" s="77">
        <v>448</v>
      </c>
      <c r="D150" s="77">
        <v>25</v>
      </c>
      <c r="E150" s="77">
        <v>29</v>
      </c>
      <c r="F150" s="77">
        <v>3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/>
      <c r="O150" s="77">
        <v>216</v>
      </c>
      <c r="P150" s="77">
        <v>47</v>
      </c>
      <c r="Q150" s="77">
        <v>9</v>
      </c>
      <c r="R150" s="77">
        <v>1</v>
      </c>
      <c r="S150" s="77">
        <v>0</v>
      </c>
      <c r="T150" s="77">
        <v>0</v>
      </c>
      <c r="U150" s="21">
        <f t="shared" si="23"/>
        <v>702</v>
      </c>
      <c r="V150" s="21">
        <f t="shared" si="26"/>
        <v>76</v>
      </c>
      <c r="W150" s="22">
        <f t="shared" si="24"/>
        <v>778</v>
      </c>
      <c r="X150" s="77">
        <v>79</v>
      </c>
      <c r="Y150" s="77">
        <v>34</v>
      </c>
      <c r="Z150" s="77">
        <v>0</v>
      </c>
      <c r="AA150" s="77">
        <v>0</v>
      </c>
      <c r="AB150" s="77">
        <v>389</v>
      </c>
      <c r="AC150" s="77">
        <v>289</v>
      </c>
      <c r="AD150" s="79">
        <f t="shared" si="27"/>
        <v>1569</v>
      </c>
      <c r="AE150" s="24"/>
      <c r="AF150" s="25"/>
      <c r="AG150" s="9"/>
    </row>
    <row r="151" spans="1:33" ht="18">
      <c r="A151" s="19">
        <f t="shared" si="25"/>
        <v>42941</v>
      </c>
      <c r="B151" s="76"/>
      <c r="C151" s="77">
        <v>296</v>
      </c>
      <c r="D151" s="77">
        <v>41</v>
      </c>
      <c r="E151" s="77">
        <v>17</v>
      </c>
      <c r="F151" s="77">
        <v>2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144</v>
      </c>
      <c r="P151" s="77">
        <v>11</v>
      </c>
      <c r="Q151" s="77">
        <v>5</v>
      </c>
      <c r="R151" s="77">
        <v>0</v>
      </c>
      <c r="S151" s="77">
        <v>0</v>
      </c>
      <c r="T151" s="77">
        <v>0</v>
      </c>
      <c r="U151" s="21">
        <f t="shared" si="23"/>
        <v>462</v>
      </c>
      <c r="V151" s="21">
        <f t="shared" si="26"/>
        <v>54</v>
      </c>
      <c r="W151" s="22">
        <f t="shared" si="24"/>
        <v>516</v>
      </c>
      <c r="X151" s="77">
        <v>68</v>
      </c>
      <c r="Y151" s="77">
        <v>31</v>
      </c>
      <c r="Z151" s="77">
        <v>0</v>
      </c>
      <c r="AA151" s="77">
        <v>0</v>
      </c>
      <c r="AB151" s="77">
        <v>244</v>
      </c>
      <c r="AC151" s="77">
        <v>215</v>
      </c>
      <c r="AD151" s="79">
        <f t="shared" si="27"/>
        <v>1074</v>
      </c>
      <c r="AE151" s="24"/>
      <c r="AF151" s="25"/>
      <c r="AG151" s="12"/>
    </row>
    <row r="152" spans="1:33" ht="18">
      <c r="A152" s="19">
        <f t="shared" si="25"/>
        <v>42942</v>
      </c>
      <c r="B152" s="76"/>
      <c r="C152" s="77">
        <v>245</v>
      </c>
      <c r="D152" s="77">
        <v>55</v>
      </c>
      <c r="E152" s="77">
        <v>0</v>
      </c>
      <c r="F152" s="77">
        <v>6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136</v>
      </c>
      <c r="P152" s="77">
        <v>22</v>
      </c>
      <c r="Q152" s="77">
        <v>5</v>
      </c>
      <c r="R152" s="77">
        <v>3</v>
      </c>
      <c r="S152" s="77">
        <v>0</v>
      </c>
      <c r="T152" s="77">
        <v>0</v>
      </c>
      <c r="U152" s="21">
        <f t="shared" si="23"/>
        <v>386</v>
      </c>
      <c r="V152" s="21">
        <f t="shared" si="26"/>
        <v>86</v>
      </c>
      <c r="W152" s="22">
        <f t="shared" si="24"/>
        <v>472</v>
      </c>
      <c r="X152" s="77">
        <v>33</v>
      </c>
      <c r="Y152" s="77">
        <v>43</v>
      </c>
      <c r="Z152" s="77">
        <v>0</v>
      </c>
      <c r="AA152" s="77">
        <v>0</v>
      </c>
      <c r="AB152" s="77">
        <v>45</v>
      </c>
      <c r="AC152" s="77">
        <v>246</v>
      </c>
      <c r="AD152" s="79">
        <f t="shared" si="27"/>
        <v>839</v>
      </c>
      <c r="AE152" s="24"/>
      <c r="AF152" s="25"/>
      <c r="AG152" s="12"/>
    </row>
    <row r="153" spans="1:33" ht="18">
      <c r="A153" s="19">
        <f t="shared" si="25"/>
        <v>42943</v>
      </c>
      <c r="B153" s="76"/>
      <c r="C153" s="77">
        <v>301</v>
      </c>
      <c r="D153" s="77">
        <v>48</v>
      </c>
      <c r="E153" s="77">
        <v>15</v>
      </c>
      <c r="F153" s="77">
        <v>12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88</v>
      </c>
      <c r="P153" s="77">
        <v>27</v>
      </c>
      <c r="Q153" s="77">
        <v>22</v>
      </c>
      <c r="R153" s="77">
        <v>5</v>
      </c>
      <c r="S153" s="77">
        <v>0</v>
      </c>
      <c r="T153" s="77">
        <v>0</v>
      </c>
      <c r="U153" s="21">
        <f t="shared" si="23"/>
        <v>426</v>
      </c>
      <c r="V153" s="21">
        <f t="shared" si="26"/>
        <v>92</v>
      </c>
      <c r="W153" s="22">
        <f t="shared" si="24"/>
        <v>518</v>
      </c>
      <c r="X153" s="77">
        <v>60</v>
      </c>
      <c r="Y153" s="77">
        <v>82</v>
      </c>
      <c r="Z153" s="77">
        <v>0</v>
      </c>
      <c r="AA153" s="77">
        <v>0</v>
      </c>
      <c r="AB153" s="77">
        <v>309</v>
      </c>
      <c r="AC153" s="77">
        <v>391</v>
      </c>
      <c r="AD153" s="79">
        <f t="shared" si="27"/>
        <v>1360</v>
      </c>
      <c r="AE153" s="24"/>
      <c r="AF153" s="25"/>
      <c r="AG153" s="12"/>
    </row>
    <row r="154" spans="1:33" ht="18">
      <c r="A154" s="19">
        <f t="shared" si="25"/>
        <v>42944</v>
      </c>
      <c r="B154" s="76"/>
      <c r="C154" s="77">
        <v>348</v>
      </c>
      <c r="D154" s="77">
        <v>27</v>
      </c>
      <c r="E154" s="77">
        <v>44</v>
      </c>
      <c r="F154" s="77">
        <v>3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40</v>
      </c>
      <c r="P154" s="77">
        <v>9</v>
      </c>
      <c r="Q154" s="77">
        <v>15</v>
      </c>
      <c r="R154" s="77">
        <v>0</v>
      </c>
      <c r="S154" s="77">
        <v>0</v>
      </c>
      <c r="T154" s="77">
        <v>0</v>
      </c>
      <c r="U154" s="21">
        <f t="shared" si="23"/>
        <v>447</v>
      </c>
      <c r="V154" s="21">
        <f t="shared" si="26"/>
        <v>39</v>
      </c>
      <c r="W154" s="22">
        <f t="shared" si="24"/>
        <v>486</v>
      </c>
      <c r="X154" s="77">
        <v>40</v>
      </c>
      <c r="Y154" s="77">
        <v>78</v>
      </c>
      <c r="Z154" s="77">
        <v>0</v>
      </c>
      <c r="AA154" s="77">
        <v>0</v>
      </c>
      <c r="AB154" s="77">
        <v>281</v>
      </c>
      <c r="AC154" s="77">
        <v>85</v>
      </c>
      <c r="AD154" s="79">
        <f t="shared" si="27"/>
        <v>970</v>
      </c>
      <c r="AE154" s="24"/>
      <c r="AF154" s="25"/>
      <c r="AG154" s="12"/>
    </row>
    <row r="155" spans="1:33" ht="18">
      <c r="A155" s="19">
        <f t="shared" si="25"/>
        <v>42945</v>
      </c>
      <c r="B155" s="76"/>
      <c r="C155" s="77">
        <v>364</v>
      </c>
      <c r="D155" s="77">
        <v>21</v>
      </c>
      <c r="E155" s="77">
        <v>28</v>
      </c>
      <c r="F155" s="77">
        <v>2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28</v>
      </c>
      <c r="P155" s="77">
        <v>13</v>
      </c>
      <c r="Q155" s="77">
        <v>17</v>
      </c>
      <c r="R155" s="77">
        <v>6</v>
      </c>
      <c r="S155" s="77">
        <v>0</v>
      </c>
      <c r="T155" s="77">
        <v>0</v>
      </c>
      <c r="U155" s="21">
        <f t="shared" si="23"/>
        <v>437</v>
      </c>
      <c r="V155" s="21">
        <f t="shared" si="26"/>
        <v>42</v>
      </c>
      <c r="W155" s="22">
        <f t="shared" si="24"/>
        <v>479</v>
      </c>
      <c r="X155" s="77">
        <v>21</v>
      </c>
      <c r="Y155" s="77">
        <v>20</v>
      </c>
      <c r="Z155" s="77">
        <v>0</v>
      </c>
      <c r="AA155" s="77">
        <v>0</v>
      </c>
      <c r="AB155" s="77">
        <v>153</v>
      </c>
      <c r="AC155" s="77">
        <v>498</v>
      </c>
      <c r="AD155" s="79">
        <f t="shared" si="27"/>
        <v>1171</v>
      </c>
      <c r="AE155" s="24"/>
      <c r="AF155" s="25"/>
      <c r="AG155" s="12"/>
    </row>
    <row r="156" spans="1:33" ht="18">
      <c r="A156" s="19">
        <f t="shared" si="25"/>
        <v>42946</v>
      </c>
      <c r="B156" s="76"/>
      <c r="C156" s="77">
        <v>201</v>
      </c>
      <c r="D156" s="77">
        <v>38</v>
      </c>
      <c r="E156" s="77">
        <v>8</v>
      </c>
      <c r="F156" s="77">
        <v>2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67</v>
      </c>
      <c r="P156" s="77">
        <v>24</v>
      </c>
      <c r="Q156" s="77">
        <v>21</v>
      </c>
      <c r="R156" s="77">
        <v>4</v>
      </c>
      <c r="S156" s="77">
        <v>0</v>
      </c>
      <c r="T156" s="77">
        <v>0</v>
      </c>
      <c r="U156" s="21">
        <f t="shared" si="23"/>
        <v>297</v>
      </c>
      <c r="V156" s="21">
        <f t="shared" si="26"/>
        <v>68</v>
      </c>
      <c r="W156" s="22">
        <f t="shared" si="24"/>
        <v>365</v>
      </c>
      <c r="X156" s="77">
        <v>18</v>
      </c>
      <c r="Y156" s="77">
        <v>51</v>
      </c>
      <c r="Z156" s="77">
        <v>0</v>
      </c>
      <c r="AA156" s="77">
        <v>0</v>
      </c>
      <c r="AB156" s="77">
        <v>284</v>
      </c>
      <c r="AC156" s="77">
        <v>318</v>
      </c>
      <c r="AD156" s="79">
        <f t="shared" si="27"/>
        <v>1036</v>
      </c>
      <c r="AE156" s="24"/>
      <c r="AF156" s="25"/>
      <c r="AG156" s="12"/>
    </row>
    <row r="157" spans="1:33" ht="18">
      <c r="A157" s="26">
        <f t="shared" si="25"/>
        <v>42947</v>
      </c>
      <c r="B157" s="80"/>
      <c r="C157" s="77">
        <v>333</v>
      </c>
      <c r="D157" s="77">
        <v>17</v>
      </c>
      <c r="E157" s="77">
        <v>24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43</v>
      </c>
      <c r="P157" s="77">
        <v>10</v>
      </c>
      <c r="Q157" s="77">
        <v>29</v>
      </c>
      <c r="R157" s="77">
        <v>4</v>
      </c>
      <c r="S157" s="77">
        <v>0</v>
      </c>
      <c r="T157" s="77">
        <v>0</v>
      </c>
      <c r="U157" s="21">
        <f t="shared" si="23"/>
        <v>429</v>
      </c>
      <c r="V157" s="21">
        <f t="shared" si="26"/>
        <v>31</v>
      </c>
      <c r="W157" s="28">
        <f t="shared" si="24"/>
        <v>460</v>
      </c>
      <c r="X157" s="77">
        <v>37</v>
      </c>
      <c r="Y157" s="77">
        <v>16</v>
      </c>
      <c r="Z157" s="77">
        <v>0</v>
      </c>
      <c r="AA157" s="77">
        <v>0</v>
      </c>
      <c r="AB157" s="77">
        <v>224</v>
      </c>
      <c r="AC157" s="77">
        <v>579</v>
      </c>
      <c r="AD157" s="111">
        <f t="shared" si="27"/>
        <v>1316</v>
      </c>
      <c r="AE157" s="24"/>
      <c r="AF157" s="25"/>
      <c r="AG157" s="9"/>
    </row>
    <row r="158" spans="1:33" ht="18">
      <c r="A158" s="30" t="s">
        <v>16</v>
      </c>
      <c r="B158" s="45"/>
      <c r="C158" s="134">
        <f aca="true" t="shared" si="28" ref="C158:AD158">SUM(C127:C157)</f>
        <v>30180</v>
      </c>
      <c r="D158" s="134">
        <f t="shared" si="28"/>
        <v>3299</v>
      </c>
      <c r="E158" s="134">
        <f t="shared" si="28"/>
        <v>759</v>
      </c>
      <c r="F158" s="134">
        <f>SUM(F127:F157)</f>
        <v>166</v>
      </c>
      <c r="G158" s="134">
        <f>SUM(G127:G157)</f>
        <v>0</v>
      </c>
      <c r="H158" s="134">
        <f>SUM(H127:H157)</f>
        <v>0</v>
      </c>
      <c r="I158" s="134">
        <f t="shared" si="28"/>
        <v>0</v>
      </c>
      <c r="J158" s="134">
        <f t="shared" si="28"/>
        <v>0</v>
      </c>
      <c r="K158" s="134">
        <f t="shared" si="28"/>
        <v>0</v>
      </c>
      <c r="L158" s="134">
        <f t="shared" si="28"/>
        <v>0</v>
      </c>
      <c r="M158" s="134">
        <f>SUM(M127:M157)</f>
        <v>0</v>
      </c>
      <c r="N158" s="134">
        <f t="shared" si="28"/>
        <v>0</v>
      </c>
      <c r="O158" s="134">
        <f t="shared" si="28"/>
        <v>40802</v>
      </c>
      <c r="P158" s="134">
        <f t="shared" si="28"/>
        <v>8388</v>
      </c>
      <c r="Q158" s="134">
        <f t="shared" si="28"/>
        <v>266</v>
      </c>
      <c r="R158" s="134">
        <f t="shared" si="28"/>
        <v>44</v>
      </c>
      <c r="S158" s="134">
        <f>SUM(S127:S157)</f>
        <v>0</v>
      </c>
      <c r="T158" s="134">
        <f>SUM(T127:T157)</f>
        <v>0</v>
      </c>
      <c r="U158" s="78">
        <f t="shared" si="28"/>
        <v>72007</v>
      </c>
      <c r="V158" s="78">
        <f t="shared" si="28"/>
        <v>11897</v>
      </c>
      <c r="W158" s="22">
        <f t="shared" si="28"/>
        <v>83904</v>
      </c>
      <c r="X158" s="134">
        <f t="shared" si="28"/>
        <v>2926</v>
      </c>
      <c r="Y158" s="134">
        <f t="shared" si="28"/>
        <v>3911</v>
      </c>
      <c r="Z158" s="134">
        <f t="shared" si="28"/>
        <v>0</v>
      </c>
      <c r="AA158" s="134">
        <f t="shared" si="28"/>
        <v>0</v>
      </c>
      <c r="AB158" s="134">
        <f>SUM(AB127:AB157)</f>
        <v>5882</v>
      </c>
      <c r="AC158" s="134">
        <f>SUM(AC127:AC157)</f>
        <v>4157</v>
      </c>
      <c r="AD158" s="79">
        <f t="shared" si="28"/>
        <v>100780</v>
      </c>
      <c r="AE158" s="24"/>
      <c r="AF158" s="25"/>
      <c r="AG158" s="34"/>
    </row>
    <row r="159" spans="1:33" ht="18">
      <c r="A159" s="36"/>
      <c r="B159" s="45"/>
      <c r="C159" s="159">
        <f>(C158+D158)</f>
        <v>33479</v>
      </c>
      <c r="D159" s="159"/>
      <c r="E159" s="159">
        <f>(E158+F158)</f>
        <v>925</v>
      </c>
      <c r="F159" s="159"/>
      <c r="G159" s="159">
        <f>(G158+H158)</f>
        <v>0</v>
      </c>
      <c r="H159" s="159"/>
      <c r="I159" s="159">
        <f>(I158+J158)</f>
        <v>0</v>
      </c>
      <c r="J159" s="159"/>
      <c r="K159" s="159">
        <f>(K158+L158)</f>
        <v>0</v>
      </c>
      <c r="L159" s="159"/>
      <c r="M159" s="159">
        <f>(M158+N158)</f>
        <v>0</v>
      </c>
      <c r="N159" s="159"/>
      <c r="O159" s="159">
        <f>(O158+P158)</f>
        <v>49190</v>
      </c>
      <c r="P159" s="159"/>
      <c r="Q159" s="159">
        <f>(Q158+R158)</f>
        <v>310</v>
      </c>
      <c r="R159" s="159"/>
      <c r="S159" s="159">
        <f>SUM(S158:T158)</f>
        <v>0</v>
      </c>
      <c r="T159" s="159"/>
      <c r="U159" s="83">
        <f>(U158/W158)</f>
        <v>0.858206998474447</v>
      </c>
      <c r="V159" s="83">
        <f>(V158/W158)</f>
        <v>0.14179300152555302</v>
      </c>
      <c r="W159" s="40"/>
      <c r="X159" s="112">
        <f>(X158+Y158)</f>
        <v>6837</v>
      </c>
      <c r="Y159" s="113"/>
      <c r="Z159" s="112">
        <f>SUM(Z158:AA158)</f>
        <v>0</v>
      </c>
      <c r="AA159" s="113"/>
      <c r="AB159" s="112">
        <f>SUM(AB158:AC158)</f>
        <v>10039</v>
      </c>
      <c r="AC159" s="113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4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7"/>
      <c r="B162" s="88"/>
      <c r="C162" s="86"/>
      <c r="D162" s="89"/>
      <c r="E162" s="89"/>
      <c r="F162" s="89"/>
      <c r="G162" s="89"/>
      <c r="H162" s="89"/>
      <c r="I162" s="166" t="s">
        <v>40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2" t="s">
        <v>9</v>
      </c>
      <c r="P163" s="162"/>
      <c r="Q163" s="162"/>
      <c r="R163" s="162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0" t="s">
        <v>1</v>
      </c>
      <c r="J164" s="161"/>
      <c r="K164" s="161"/>
      <c r="L164" s="161" t="s">
        <v>2</v>
      </c>
      <c r="M164" s="161"/>
      <c r="N164" s="161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1"/>
      <c r="W164" s="137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2"/>
      <c r="D165" s="91"/>
      <c r="E165" s="67"/>
      <c r="F165" s="86"/>
      <c r="G165" s="86"/>
      <c r="H165" s="86"/>
      <c r="I165" s="142">
        <f>(I118+C159)</f>
        <v>57895</v>
      </c>
      <c r="J165" s="139">
        <f>(J118+E159)</f>
        <v>2192</v>
      </c>
      <c r="K165" s="139">
        <f>(K118+G159)</f>
        <v>0</v>
      </c>
      <c r="L165" s="139">
        <f>(L118+I159)</f>
        <v>0</v>
      </c>
      <c r="M165" s="139">
        <f>(M118+K159)</f>
        <v>0</v>
      </c>
      <c r="N165" s="139">
        <f>(N118+M159)</f>
        <v>0</v>
      </c>
      <c r="O165" s="139">
        <f>(O118+O159)</f>
        <v>66468</v>
      </c>
      <c r="P165" s="139">
        <f>(P118+Q159)</f>
        <v>445</v>
      </c>
      <c r="Q165" s="139">
        <f>(Q118+X159)</f>
        <v>6860</v>
      </c>
      <c r="R165" s="139">
        <f>(R118+Z159)</f>
        <v>0</v>
      </c>
      <c r="S165" s="139">
        <f>(S118+S159)</f>
        <v>0</v>
      </c>
      <c r="T165" s="139">
        <f>(T118+AB159)</f>
        <v>10433</v>
      </c>
      <c r="U165" s="143">
        <f>(I165+J165+K165+L165+M165+N165+O165+P165+Q165+R165+S165+T165)</f>
        <v>144293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1"/>
      <c r="E167" s="67"/>
      <c r="F167" s="86"/>
      <c r="G167" s="86"/>
      <c r="H167" s="86"/>
      <c r="I167" s="142">
        <f>(I120)</f>
        <v>7268</v>
      </c>
      <c r="J167" s="139">
        <f>(J120)</f>
        <v>783</v>
      </c>
      <c r="K167" s="139">
        <f>(K120)</f>
        <v>0</v>
      </c>
      <c r="L167" s="139"/>
      <c r="M167" s="162" t="s">
        <v>20</v>
      </c>
      <c r="N167" s="162"/>
      <c r="O167" s="162"/>
      <c r="P167" s="162"/>
      <c r="Q167" s="162"/>
      <c r="R167" s="162"/>
      <c r="S167" s="162"/>
      <c r="T167" s="162"/>
      <c r="U167" s="163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4"/>
      <c r="G168" s="114"/>
      <c r="H168" s="114"/>
      <c r="I168" s="150">
        <f>(I121+C159)</f>
        <v>50627</v>
      </c>
      <c r="J168" s="151">
        <f>(J121+E159)</f>
        <v>1409</v>
      </c>
      <c r="K168" s="151">
        <f>(K121+G159)</f>
        <v>0</v>
      </c>
      <c r="L168" s="151"/>
      <c r="M168" s="164" t="s">
        <v>27</v>
      </c>
      <c r="N168" s="164"/>
      <c r="O168" s="164"/>
      <c r="P168" s="164"/>
      <c r="Q168" s="164"/>
      <c r="R168" s="164"/>
      <c r="S168" s="164"/>
      <c r="T168" s="164"/>
      <c r="U168" s="165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8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5"/>
      <c r="V169" s="115"/>
      <c r="W169" s="7"/>
      <c r="X169" s="67"/>
      <c r="Y169" s="67"/>
      <c r="Z169" s="46"/>
      <c r="AA169" s="46"/>
      <c r="AB169" s="46"/>
      <c r="AC169" s="46"/>
      <c r="AD169" s="116"/>
      <c r="AE169" s="1"/>
      <c r="AF169" s="9"/>
      <c r="AG169" s="110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8" t="s">
        <v>1</v>
      </c>
      <c r="D171" s="158"/>
      <c r="E171" s="158"/>
      <c r="F171" s="158"/>
      <c r="G171" s="6"/>
      <c r="H171" s="6"/>
      <c r="I171" s="158" t="s">
        <v>2</v>
      </c>
      <c r="J171" s="158"/>
      <c r="K171" s="158"/>
      <c r="L171" s="158"/>
      <c r="M171" s="158"/>
      <c r="N171" s="158"/>
      <c r="O171" s="158" t="s">
        <v>3</v>
      </c>
      <c r="P171" s="158"/>
      <c r="Q171" s="158" t="s">
        <v>4</v>
      </c>
      <c r="R171" s="158"/>
      <c r="S171" s="177" t="s">
        <v>34</v>
      </c>
      <c r="T171" s="177"/>
      <c r="U171" s="162" t="s">
        <v>5</v>
      </c>
      <c r="V171" s="162"/>
      <c r="W171" s="162"/>
      <c r="X171" s="158" t="s">
        <v>6</v>
      </c>
      <c r="Y171" s="158"/>
      <c r="Z171" s="172" t="s">
        <v>7</v>
      </c>
      <c r="AA171" s="172"/>
      <c r="AB171" s="172" t="s">
        <v>31</v>
      </c>
      <c r="AC171" s="172"/>
      <c r="AE171" s="1"/>
      <c r="AF171" s="9"/>
      <c r="AG171" s="9"/>
    </row>
    <row r="172" spans="1:33" ht="18">
      <c r="A172" s="4" t="s">
        <v>8</v>
      </c>
      <c r="B172" s="5"/>
      <c r="C172" s="158" t="s">
        <v>9</v>
      </c>
      <c r="D172" s="158"/>
      <c r="E172" s="158" t="s">
        <v>10</v>
      </c>
      <c r="F172" s="158"/>
      <c r="G172" s="158" t="s">
        <v>37</v>
      </c>
      <c r="H172" s="158"/>
      <c r="I172" s="158" t="s">
        <v>9</v>
      </c>
      <c r="J172" s="158"/>
      <c r="K172" s="158" t="s">
        <v>10</v>
      </c>
      <c r="L172" s="158"/>
      <c r="M172" s="158" t="s">
        <v>37</v>
      </c>
      <c r="N172" s="158"/>
      <c r="O172" s="158" t="s">
        <v>9</v>
      </c>
      <c r="P172" s="158"/>
      <c r="Q172" s="158"/>
      <c r="R172" s="158"/>
      <c r="S172" s="6"/>
      <c r="T172" s="6"/>
      <c r="U172" s="7" t="s">
        <v>11</v>
      </c>
      <c r="V172" s="7" t="s">
        <v>12</v>
      </c>
      <c r="W172" s="173" t="s">
        <v>13</v>
      </c>
      <c r="X172" s="158" t="s">
        <v>9</v>
      </c>
      <c r="Y172" s="158"/>
      <c r="Z172" s="158"/>
      <c r="AA172" s="158"/>
      <c r="AB172" s="6"/>
      <c r="AC172" s="6"/>
      <c r="AD172" s="11" t="s">
        <v>14</v>
      </c>
      <c r="AE172" s="1"/>
      <c r="AF172" s="9"/>
      <c r="AG172" s="12"/>
    </row>
    <row r="173" spans="1:33" ht="18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74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8">
      <c r="A174" s="19">
        <f>A157+1</f>
        <v>42948</v>
      </c>
      <c r="B174" s="20"/>
      <c r="C174" s="77">
        <v>318</v>
      </c>
      <c r="D174" s="77">
        <v>9</v>
      </c>
      <c r="E174" s="77">
        <v>34</v>
      </c>
      <c r="F174" s="77">
        <v>7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29</v>
      </c>
      <c r="P174" s="77">
        <v>2</v>
      </c>
      <c r="Q174" s="77">
        <v>19</v>
      </c>
      <c r="R174" s="77">
        <v>2</v>
      </c>
      <c r="S174" s="77">
        <v>0</v>
      </c>
      <c r="T174" s="77">
        <v>0</v>
      </c>
      <c r="U174" s="21">
        <f aca="true" t="shared" si="29" ref="U174:U185">(C174+E174+G174+K174+I174+M174+O174+Q174+S174)</f>
        <v>400</v>
      </c>
      <c r="V174" s="21">
        <f>(D174+F174+H174+L174+J174+N174+P174+R174+T174)</f>
        <v>20</v>
      </c>
      <c r="W174" s="22">
        <f aca="true" t="shared" si="30" ref="W174:W186">(U174+V174)</f>
        <v>420</v>
      </c>
      <c r="X174" s="77">
        <v>19</v>
      </c>
      <c r="Y174" s="77">
        <v>12</v>
      </c>
      <c r="Z174" s="77">
        <v>0</v>
      </c>
      <c r="AA174" s="77">
        <v>0</v>
      </c>
      <c r="AB174" s="77">
        <v>391</v>
      </c>
      <c r="AC174" s="77">
        <v>239</v>
      </c>
      <c r="AD174" s="79">
        <f>(W174+X174+Y174+Z174+AA174+AB174+AC174)</f>
        <v>1081</v>
      </c>
      <c r="AE174" s="24"/>
      <c r="AF174" s="25"/>
      <c r="AG174" s="12"/>
    </row>
    <row r="175" spans="1:33" ht="18">
      <c r="A175" s="19">
        <f aca="true" t="shared" si="31" ref="A175:A186">A174+1</f>
        <v>42949</v>
      </c>
      <c r="B175" s="20"/>
      <c r="C175" s="77">
        <v>273</v>
      </c>
      <c r="D175" s="77">
        <v>7</v>
      </c>
      <c r="E175" s="77">
        <v>38</v>
      </c>
      <c r="F175" s="77">
        <v>1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20</v>
      </c>
      <c r="P175" s="77">
        <v>3</v>
      </c>
      <c r="Q175" s="77">
        <v>35</v>
      </c>
      <c r="R175" s="77">
        <v>6</v>
      </c>
      <c r="S175" s="77">
        <v>0</v>
      </c>
      <c r="T175" s="77">
        <v>0</v>
      </c>
      <c r="U175" s="21">
        <f t="shared" si="29"/>
        <v>366</v>
      </c>
      <c r="V175" s="21">
        <f aca="true" t="shared" si="32" ref="V175:V205">(D175+F175+H175+L175+J175+N175+P175+R175+T175)</f>
        <v>17</v>
      </c>
      <c r="W175" s="22">
        <f t="shared" si="30"/>
        <v>383</v>
      </c>
      <c r="X175" s="77">
        <v>22</v>
      </c>
      <c r="Y175" s="77">
        <v>13</v>
      </c>
      <c r="Z175" s="77">
        <v>0</v>
      </c>
      <c r="AA175" s="77">
        <v>0</v>
      </c>
      <c r="AB175" s="77">
        <v>79</v>
      </c>
      <c r="AC175" s="77">
        <v>603</v>
      </c>
      <c r="AD175" s="79">
        <f aca="true" t="shared" si="33" ref="AD175:AD205">(W175+X175+Y175+Z175+AA175+AB175+AC175)</f>
        <v>1100</v>
      </c>
      <c r="AE175" s="24"/>
      <c r="AF175" s="25"/>
      <c r="AG175" s="12"/>
    </row>
    <row r="176" spans="1:33" ht="18">
      <c r="A176" s="19">
        <f t="shared" si="31"/>
        <v>42950</v>
      </c>
      <c r="B176" s="20"/>
      <c r="C176" s="77">
        <v>216</v>
      </c>
      <c r="D176" s="77">
        <v>10</v>
      </c>
      <c r="E176" s="77">
        <v>47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14</v>
      </c>
      <c r="P176" s="77">
        <v>10</v>
      </c>
      <c r="Q176" s="77">
        <v>23</v>
      </c>
      <c r="R176" s="77">
        <v>5</v>
      </c>
      <c r="S176" s="77">
        <v>0</v>
      </c>
      <c r="T176" s="77">
        <v>0</v>
      </c>
      <c r="U176" s="21">
        <f t="shared" si="29"/>
        <v>300</v>
      </c>
      <c r="V176" s="21">
        <f t="shared" si="32"/>
        <v>25</v>
      </c>
      <c r="W176" s="22">
        <f t="shared" si="30"/>
        <v>325</v>
      </c>
      <c r="X176" s="77">
        <v>27</v>
      </c>
      <c r="Y176" s="77">
        <v>38</v>
      </c>
      <c r="Z176" s="77">
        <v>0</v>
      </c>
      <c r="AA176" s="77">
        <v>0</v>
      </c>
      <c r="AB176" s="77">
        <v>282</v>
      </c>
      <c r="AC176" s="77">
        <v>372</v>
      </c>
      <c r="AD176" s="79">
        <f t="shared" si="33"/>
        <v>1044</v>
      </c>
      <c r="AE176" s="24"/>
      <c r="AF176" s="25"/>
      <c r="AG176" s="12"/>
    </row>
    <row r="177" spans="1:33" ht="18">
      <c r="A177" s="19">
        <f t="shared" si="31"/>
        <v>42951</v>
      </c>
      <c r="B177" s="20"/>
      <c r="C177" s="77">
        <v>177</v>
      </c>
      <c r="D177" s="77">
        <v>21</v>
      </c>
      <c r="E177" s="77">
        <v>22</v>
      </c>
      <c r="F177" s="77">
        <v>6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20</v>
      </c>
      <c r="P177" s="77">
        <v>1</v>
      </c>
      <c r="Q177" s="77">
        <v>28</v>
      </c>
      <c r="R177" s="77">
        <v>9</v>
      </c>
      <c r="S177" s="77">
        <v>0</v>
      </c>
      <c r="T177" s="77">
        <v>0</v>
      </c>
      <c r="U177" s="21">
        <f t="shared" si="29"/>
        <v>247</v>
      </c>
      <c r="V177" s="21">
        <f t="shared" si="32"/>
        <v>37</v>
      </c>
      <c r="W177" s="22">
        <f t="shared" si="30"/>
        <v>284</v>
      </c>
      <c r="X177" s="77">
        <v>30</v>
      </c>
      <c r="Y177" s="77">
        <v>54</v>
      </c>
      <c r="Z177" s="77">
        <v>0</v>
      </c>
      <c r="AA177" s="77">
        <v>0</v>
      </c>
      <c r="AB177" s="77">
        <v>206</v>
      </c>
      <c r="AC177" s="77">
        <v>525</v>
      </c>
      <c r="AD177" s="79">
        <f t="shared" si="33"/>
        <v>1099</v>
      </c>
      <c r="AE177" s="24"/>
      <c r="AF177" s="25"/>
      <c r="AG177" s="12"/>
    </row>
    <row r="178" spans="1:33" ht="18">
      <c r="A178" s="19">
        <f t="shared" si="31"/>
        <v>42952</v>
      </c>
      <c r="B178" s="20"/>
      <c r="C178" s="77">
        <v>239</v>
      </c>
      <c r="D178" s="77">
        <v>18</v>
      </c>
      <c r="E178" s="77">
        <v>28</v>
      </c>
      <c r="F178" s="77">
        <v>3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24</v>
      </c>
      <c r="P178" s="77">
        <v>3</v>
      </c>
      <c r="Q178" s="77">
        <v>24</v>
      </c>
      <c r="R178" s="77">
        <v>2</v>
      </c>
      <c r="S178" s="77">
        <v>0</v>
      </c>
      <c r="T178" s="77">
        <v>0</v>
      </c>
      <c r="U178" s="21">
        <f t="shared" si="29"/>
        <v>315</v>
      </c>
      <c r="V178" s="21">
        <f t="shared" si="32"/>
        <v>26</v>
      </c>
      <c r="W178" s="22">
        <f t="shared" si="30"/>
        <v>341</v>
      </c>
      <c r="X178" s="77">
        <v>32</v>
      </c>
      <c r="Y178" s="77">
        <v>35</v>
      </c>
      <c r="Z178" s="77">
        <v>0</v>
      </c>
      <c r="AA178" s="77">
        <v>0</v>
      </c>
      <c r="AB178" s="77">
        <v>162</v>
      </c>
      <c r="AC178" s="77">
        <v>383</v>
      </c>
      <c r="AD178" s="79">
        <f t="shared" si="33"/>
        <v>953</v>
      </c>
      <c r="AE178" s="24"/>
      <c r="AF178" s="25"/>
      <c r="AG178" s="12"/>
    </row>
    <row r="179" spans="1:33" ht="18">
      <c r="A179" s="19">
        <f t="shared" si="31"/>
        <v>42953</v>
      </c>
      <c r="B179" s="20"/>
      <c r="C179" s="77">
        <v>132</v>
      </c>
      <c r="D179" s="77">
        <v>9</v>
      </c>
      <c r="E179" s="77">
        <v>18</v>
      </c>
      <c r="F179" s="77">
        <v>6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2</v>
      </c>
      <c r="P179" s="77">
        <v>3</v>
      </c>
      <c r="Q179" s="77">
        <v>15</v>
      </c>
      <c r="R179" s="77">
        <v>7</v>
      </c>
      <c r="S179" s="77">
        <v>0</v>
      </c>
      <c r="T179" s="77">
        <v>0</v>
      </c>
      <c r="U179" s="21">
        <f t="shared" si="29"/>
        <v>167</v>
      </c>
      <c r="V179" s="21">
        <f t="shared" si="32"/>
        <v>25</v>
      </c>
      <c r="W179" s="22">
        <f t="shared" si="30"/>
        <v>192</v>
      </c>
      <c r="X179" s="77">
        <v>8</v>
      </c>
      <c r="Y179" s="77">
        <v>57</v>
      </c>
      <c r="Z179" s="77">
        <v>0</v>
      </c>
      <c r="AA179" s="77">
        <v>0</v>
      </c>
      <c r="AB179" s="77">
        <v>203</v>
      </c>
      <c r="AC179" s="77">
        <v>334</v>
      </c>
      <c r="AD179" s="79">
        <f t="shared" si="33"/>
        <v>794</v>
      </c>
      <c r="AE179" s="24"/>
      <c r="AF179" s="25"/>
      <c r="AG179" s="12"/>
    </row>
    <row r="180" spans="1:33" ht="18">
      <c r="A180" s="19">
        <f t="shared" si="31"/>
        <v>42954</v>
      </c>
      <c r="B180" s="20"/>
      <c r="C180" s="77">
        <v>164</v>
      </c>
      <c r="D180" s="77">
        <v>21</v>
      </c>
      <c r="E180" s="77">
        <v>34</v>
      </c>
      <c r="F180" s="77">
        <v>2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8</v>
      </c>
      <c r="P180" s="77">
        <v>4</v>
      </c>
      <c r="Q180" s="77">
        <v>28</v>
      </c>
      <c r="R180" s="77">
        <v>4</v>
      </c>
      <c r="S180" s="77">
        <v>0</v>
      </c>
      <c r="T180" s="77">
        <v>0</v>
      </c>
      <c r="U180" s="21">
        <f t="shared" si="29"/>
        <v>234</v>
      </c>
      <c r="V180" s="21">
        <f t="shared" si="32"/>
        <v>31</v>
      </c>
      <c r="W180" s="22">
        <f t="shared" si="30"/>
        <v>265</v>
      </c>
      <c r="X180" s="77">
        <v>38</v>
      </c>
      <c r="Y180" s="77">
        <v>34</v>
      </c>
      <c r="Z180" s="77">
        <v>0</v>
      </c>
      <c r="AA180" s="77">
        <v>0</v>
      </c>
      <c r="AB180" s="77">
        <v>140</v>
      </c>
      <c r="AC180" s="77">
        <v>401</v>
      </c>
      <c r="AD180" s="79">
        <f t="shared" si="33"/>
        <v>878</v>
      </c>
      <c r="AE180" s="24"/>
      <c r="AF180" s="25"/>
      <c r="AG180" s="9"/>
    </row>
    <row r="181" spans="1:33" ht="18">
      <c r="A181" s="19">
        <f t="shared" si="31"/>
        <v>42955</v>
      </c>
      <c r="B181" s="20"/>
      <c r="C181" s="77">
        <v>253</v>
      </c>
      <c r="D181" s="77">
        <v>10</v>
      </c>
      <c r="E181" s="77">
        <v>35</v>
      </c>
      <c r="F181" s="77">
        <v>3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6</v>
      </c>
      <c r="P181" s="77">
        <v>0</v>
      </c>
      <c r="Q181" s="77">
        <v>23</v>
      </c>
      <c r="R181" s="77">
        <v>5</v>
      </c>
      <c r="S181" s="77">
        <v>0</v>
      </c>
      <c r="T181" s="77">
        <v>0</v>
      </c>
      <c r="U181" s="21">
        <f t="shared" si="29"/>
        <v>317</v>
      </c>
      <c r="V181" s="21">
        <f t="shared" si="32"/>
        <v>18</v>
      </c>
      <c r="W181" s="22">
        <f t="shared" si="30"/>
        <v>335</v>
      </c>
      <c r="X181" s="77">
        <v>14</v>
      </c>
      <c r="Y181" s="77">
        <v>12</v>
      </c>
      <c r="Z181" s="77">
        <v>0</v>
      </c>
      <c r="AA181" s="77">
        <v>0</v>
      </c>
      <c r="AB181" s="77">
        <v>188</v>
      </c>
      <c r="AC181" s="77">
        <v>234</v>
      </c>
      <c r="AD181" s="79">
        <f t="shared" si="33"/>
        <v>783</v>
      </c>
      <c r="AE181" s="24"/>
      <c r="AF181" s="25"/>
      <c r="AG181" s="12"/>
    </row>
    <row r="182" spans="1:33" ht="18">
      <c r="A182" s="19">
        <f t="shared" si="31"/>
        <v>42956</v>
      </c>
      <c r="B182" s="20"/>
      <c r="C182" s="77">
        <v>91</v>
      </c>
      <c r="D182" s="77">
        <v>5</v>
      </c>
      <c r="E182" s="77">
        <v>6</v>
      </c>
      <c r="F182" s="77">
        <v>0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3</v>
      </c>
      <c r="P182" s="77">
        <v>3</v>
      </c>
      <c r="Q182" s="77">
        <v>14</v>
      </c>
      <c r="R182" s="77">
        <v>0</v>
      </c>
      <c r="S182" s="77">
        <v>0</v>
      </c>
      <c r="T182" s="77">
        <v>0</v>
      </c>
      <c r="U182" s="21">
        <f t="shared" si="29"/>
        <v>114</v>
      </c>
      <c r="V182" s="21">
        <f t="shared" si="32"/>
        <v>8</v>
      </c>
      <c r="W182" s="22">
        <f t="shared" si="30"/>
        <v>122</v>
      </c>
      <c r="X182" s="77">
        <v>6</v>
      </c>
      <c r="Y182" s="77">
        <v>29</v>
      </c>
      <c r="Z182" s="77">
        <v>0</v>
      </c>
      <c r="AA182" s="77">
        <v>0</v>
      </c>
      <c r="AB182" s="77">
        <v>138</v>
      </c>
      <c r="AC182" s="77">
        <v>208</v>
      </c>
      <c r="AD182" s="79">
        <f t="shared" si="33"/>
        <v>503</v>
      </c>
      <c r="AE182" s="24"/>
      <c r="AF182" s="25"/>
      <c r="AG182" s="12"/>
    </row>
    <row r="183" spans="1:33" ht="18">
      <c r="A183" s="19">
        <f t="shared" si="31"/>
        <v>42957</v>
      </c>
      <c r="B183" s="20"/>
      <c r="C183" s="77">
        <v>68</v>
      </c>
      <c r="D183" s="77">
        <v>8</v>
      </c>
      <c r="E183" s="77">
        <v>0</v>
      </c>
      <c r="F183" s="77">
        <v>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5</v>
      </c>
      <c r="P183" s="77">
        <v>0</v>
      </c>
      <c r="Q183" s="77">
        <v>4</v>
      </c>
      <c r="R183" s="77">
        <v>2</v>
      </c>
      <c r="S183" s="77">
        <v>0</v>
      </c>
      <c r="T183" s="77">
        <v>0</v>
      </c>
      <c r="U183" s="21">
        <f t="shared" si="29"/>
        <v>77</v>
      </c>
      <c r="V183" s="21">
        <f t="shared" si="32"/>
        <v>11</v>
      </c>
      <c r="W183" s="22">
        <f t="shared" si="30"/>
        <v>88</v>
      </c>
      <c r="X183" s="77">
        <v>9</v>
      </c>
      <c r="Y183" s="77">
        <v>58</v>
      </c>
      <c r="Z183" s="77">
        <v>0</v>
      </c>
      <c r="AA183" s="77">
        <v>0</v>
      </c>
      <c r="AB183" s="77">
        <v>55</v>
      </c>
      <c r="AC183" s="77">
        <v>222</v>
      </c>
      <c r="AD183" s="79">
        <f t="shared" si="33"/>
        <v>432</v>
      </c>
      <c r="AE183" s="24"/>
      <c r="AF183" s="25"/>
      <c r="AG183" s="12"/>
    </row>
    <row r="184" spans="1:33" ht="18">
      <c r="A184" s="19">
        <f t="shared" si="31"/>
        <v>42958</v>
      </c>
      <c r="B184" s="20"/>
      <c r="C184" s="77">
        <v>111</v>
      </c>
      <c r="D184" s="77">
        <v>11</v>
      </c>
      <c r="E184" s="77">
        <v>24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2</v>
      </c>
      <c r="P184" s="77">
        <v>1</v>
      </c>
      <c r="Q184" s="77">
        <v>34</v>
      </c>
      <c r="R184" s="77">
        <v>0</v>
      </c>
      <c r="S184" s="77">
        <v>0</v>
      </c>
      <c r="T184" s="77">
        <v>0</v>
      </c>
      <c r="U184" s="21">
        <f t="shared" si="29"/>
        <v>171</v>
      </c>
      <c r="V184" s="21">
        <f t="shared" si="32"/>
        <v>12</v>
      </c>
      <c r="W184" s="139">
        <f t="shared" si="30"/>
        <v>183</v>
      </c>
      <c r="X184" s="77">
        <v>14</v>
      </c>
      <c r="Y184" s="77">
        <v>2</v>
      </c>
      <c r="Z184" s="77">
        <v>0</v>
      </c>
      <c r="AA184" s="77">
        <v>0</v>
      </c>
      <c r="AB184" s="77">
        <v>209</v>
      </c>
      <c r="AC184" s="77">
        <v>122</v>
      </c>
      <c r="AD184" s="140">
        <f t="shared" si="33"/>
        <v>530</v>
      </c>
      <c r="AE184" s="24"/>
      <c r="AF184" s="25"/>
      <c r="AG184" s="12"/>
    </row>
    <row r="185" spans="1:33" ht="18">
      <c r="A185" s="19">
        <f t="shared" si="31"/>
        <v>42959</v>
      </c>
      <c r="B185" s="20"/>
      <c r="C185" s="77">
        <v>105</v>
      </c>
      <c r="D185" s="77">
        <v>9</v>
      </c>
      <c r="E185" s="77">
        <v>11</v>
      </c>
      <c r="F185" s="77">
        <v>6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2</v>
      </c>
      <c r="P185" s="77">
        <v>1</v>
      </c>
      <c r="Q185" s="77">
        <v>12</v>
      </c>
      <c r="R185" s="77">
        <v>9</v>
      </c>
      <c r="S185" s="77">
        <v>0</v>
      </c>
      <c r="T185" s="77">
        <v>0</v>
      </c>
      <c r="U185" s="21">
        <f t="shared" si="29"/>
        <v>130</v>
      </c>
      <c r="V185" s="21">
        <f t="shared" si="32"/>
        <v>25</v>
      </c>
      <c r="W185" s="139">
        <f t="shared" si="30"/>
        <v>155</v>
      </c>
      <c r="X185" s="77">
        <v>3</v>
      </c>
      <c r="Y185" s="77">
        <v>45</v>
      </c>
      <c r="Z185" s="77">
        <v>0</v>
      </c>
      <c r="AA185" s="77">
        <v>0</v>
      </c>
      <c r="AB185" s="77">
        <v>178</v>
      </c>
      <c r="AC185" s="77">
        <v>546</v>
      </c>
      <c r="AD185" s="140">
        <f t="shared" si="33"/>
        <v>927</v>
      </c>
      <c r="AE185" s="24"/>
      <c r="AF185" s="25"/>
      <c r="AG185" s="12"/>
    </row>
    <row r="186" spans="1:33" ht="18">
      <c r="A186" s="19">
        <f t="shared" si="31"/>
        <v>42960</v>
      </c>
      <c r="B186" s="20"/>
      <c r="C186" s="77">
        <v>63</v>
      </c>
      <c r="D186" s="77">
        <v>6</v>
      </c>
      <c r="E186" s="77">
        <v>19</v>
      </c>
      <c r="F186" s="77"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5</v>
      </c>
      <c r="P186" s="77">
        <v>0</v>
      </c>
      <c r="Q186" s="77">
        <v>18</v>
      </c>
      <c r="R186" s="77">
        <v>2</v>
      </c>
      <c r="S186" s="77">
        <v>0</v>
      </c>
      <c r="T186" s="77">
        <v>0</v>
      </c>
      <c r="U186" s="21">
        <f>(C186+E186+G186+K186+I186+M186+O186+Q186+S186)</f>
        <v>105</v>
      </c>
      <c r="V186" s="21">
        <f t="shared" si="32"/>
        <v>8</v>
      </c>
      <c r="W186" s="139">
        <f t="shared" si="30"/>
        <v>113</v>
      </c>
      <c r="X186" s="77">
        <v>27</v>
      </c>
      <c r="Y186" s="77">
        <v>5</v>
      </c>
      <c r="Z186" s="77">
        <v>0</v>
      </c>
      <c r="AA186" s="77">
        <v>2</v>
      </c>
      <c r="AB186" s="77">
        <v>145</v>
      </c>
      <c r="AC186" s="77">
        <v>149</v>
      </c>
      <c r="AD186" s="140">
        <f t="shared" si="33"/>
        <v>441</v>
      </c>
      <c r="AE186" s="24"/>
      <c r="AF186" s="25"/>
      <c r="AG186" s="12"/>
    </row>
    <row r="187" spans="1:33" s="108" customFormat="1" ht="18">
      <c r="A187" s="180" t="s">
        <v>28</v>
      </c>
      <c r="B187" s="181"/>
      <c r="C187" s="144">
        <f aca="true" t="shared" si="34" ref="C187:H187">SUM(C174:C186)</f>
        <v>2210</v>
      </c>
      <c r="D187" s="144">
        <f t="shared" si="34"/>
        <v>144</v>
      </c>
      <c r="E187" s="144">
        <f t="shared" si="34"/>
        <v>316</v>
      </c>
      <c r="F187" s="144">
        <f t="shared" si="34"/>
        <v>35</v>
      </c>
      <c r="G187" s="144">
        <f t="shared" si="34"/>
        <v>0</v>
      </c>
      <c r="H187" s="144">
        <f t="shared" si="34"/>
        <v>0</v>
      </c>
      <c r="I187" s="145"/>
      <c r="J187" s="183" t="s">
        <v>30</v>
      </c>
      <c r="K187" s="183"/>
      <c r="L187" s="183"/>
      <c r="M187" s="183"/>
      <c r="N187" s="183"/>
      <c r="O187" s="183"/>
      <c r="P187" s="183"/>
      <c r="Q187" s="183"/>
      <c r="R187" s="183"/>
      <c r="S187" s="146"/>
      <c r="T187" s="146"/>
      <c r="U187" s="146"/>
      <c r="V187" s="147"/>
      <c r="W187" s="148"/>
      <c r="X187" s="147"/>
      <c r="Y187" s="146"/>
      <c r="Z187" s="146"/>
      <c r="AA187" s="146"/>
      <c r="AB187" s="146"/>
      <c r="AC187" s="146"/>
      <c r="AD187" s="149"/>
      <c r="AE187" s="117"/>
      <c r="AF187" s="118"/>
      <c r="AG187" s="118"/>
    </row>
    <row r="188" spans="1:33" ht="18">
      <c r="A188" s="19">
        <f>A186+1</f>
        <v>42961</v>
      </c>
      <c r="B188" s="20"/>
      <c r="C188" s="138">
        <v>79</v>
      </c>
      <c r="D188" s="138">
        <v>4</v>
      </c>
      <c r="E188" s="138">
        <v>21</v>
      </c>
      <c r="F188" s="138">
        <v>1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  <c r="Q188" s="138">
        <v>15</v>
      </c>
      <c r="R188" s="138">
        <v>4</v>
      </c>
      <c r="S188" s="138">
        <v>0</v>
      </c>
      <c r="T188" s="138">
        <v>0</v>
      </c>
      <c r="U188" s="21">
        <f aca="true" t="shared" si="35" ref="U188:U204">(C188+E188+G188+K188+I188+M188+O188+Q188+S188)</f>
        <v>115</v>
      </c>
      <c r="V188" s="21">
        <f>(D188+F188+H188+L188+J188+N188+P188+R188+T188)</f>
        <v>9</v>
      </c>
      <c r="W188" s="139">
        <f aca="true" t="shared" si="36" ref="W188:W205">(U188+V188)</f>
        <v>124</v>
      </c>
      <c r="X188" s="138">
        <v>7</v>
      </c>
      <c r="Y188" s="138">
        <v>8</v>
      </c>
      <c r="Z188" s="138">
        <v>0</v>
      </c>
      <c r="AA188" s="138">
        <v>0</v>
      </c>
      <c r="AB188" s="138">
        <v>105</v>
      </c>
      <c r="AC188" s="138">
        <v>51</v>
      </c>
      <c r="AD188" s="140">
        <f t="shared" si="33"/>
        <v>295</v>
      </c>
      <c r="AE188" s="24"/>
      <c r="AF188" s="25"/>
      <c r="AG188" s="12"/>
    </row>
    <row r="189" spans="1:33" ht="18">
      <c r="A189" s="19">
        <f aca="true" t="shared" si="37" ref="A189:A205">A188+1</f>
        <v>42962</v>
      </c>
      <c r="B189" s="20"/>
      <c r="C189" s="138">
        <v>85</v>
      </c>
      <c r="D189" s="138">
        <v>8</v>
      </c>
      <c r="E189" s="138">
        <v>21</v>
      </c>
      <c r="F189" s="138">
        <v>0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8</v>
      </c>
      <c r="P189" s="138">
        <v>0</v>
      </c>
      <c r="Q189" s="138">
        <v>6</v>
      </c>
      <c r="R189" s="138">
        <v>4</v>
      </c>
      <c r="S189" s="138">
        <v>0</v>
      </c>
      <c r="T189" s="138">
        <v>0</v>
      </c>
      <c r="U189" s="21">
        <f t="shared" si="35"/>
        <v>120</v>
      </c>
      <c r="V189" s="21">
        <f t="shared" si="32"/>
        <v>12</v>
      </c>
      <c r="W189" s="22">
        <f t="shared" si="36"/>
        <v>132</v>
      </c>
      <c r="X189" s="138">
        <v>16</v>
      </c>
      <c r="Y189" s="138">
        <v>4</v>
      </c>
      <c r="Z189" s="138">
        <v>0</v>
      </c>
      <c r="AA189" s="138">
        <v>0</v>
      </c>
      <c r="AB189" s="138">
        <v>215</v>
      </c>
      <c r="AC189" s="138">
        <v>210</v>
      </c>
      <c r="AD189" s="79">
        <f t="shared" si="33"/>
        <v>577</v>
      </c>
      <c r="AE189" s="24"/>
      <c r="AF189" s="25"/>
      <c r="AG189" s="12"/>
    </row>
    <row r="190" spans="1:33" ht="18">
      <c r="A190" s="19">
        <f t="shared" si="37"/>
        <v>42963</v>
      </c>
      <c r="B190" s="20"/>
      <c r="C190" s="138">
        <v>43</v>
      </c>
      <c r="D190" s="138">
        <v>4</v>
      </c>
      <c r="E190" s="138">
        <v>13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  <c r="Q190" s="138">
        <v>13</v>
      </c>
      <c r="R190" s="138">
        <v>3</v>
      </c>
      <c r="S190" s="138">
        <v>0</v>
      </c>
      <c r="T190" s="138">
        <v>0</v>
      </c>
      <c r="U190" s="21">
        <f t="shared" si="35"/>
        <v>69</v>
      </c>
      <c r="V190" s="21">
        <f t="shared" si="32"/>
        <v>7</v>
      </c>
      <c r="W190" s="22">
        <f t="shared" si="36"/>
        <v>76</v>
      </c>
      <c r="X190" s="138">
        <v>5</v>
      </c>
      <c r="Y190" s="138">
        <v>62</v>
      </c>
      <c r="Z190" s="138">
        <v>0</v>
      </c>
      <c r="AA190" s="138">
        <v>1</v>
      </c>
      <c r="AB190" s="138">
        <v>262</v>
      </c>
      <c r="AC190" s="138">
        <v>251</v>
      </c>
      <c r="AD190" s="79">
        <f t="shared" si="33"/>
        <v>657</v>
      </c>
      <c r="AE190" s="24"/>
      <c r="AF190" s="25"/>
      <c r="AG190" s="12"/>
    </row>
    <row r="191" spans="1:33" ht="18">
      <c r="A191" s="19">
        <f t="shared" si="37"/>
        <v>42964</v>
      </c>
      <c r="B191" s="20"/>
      <c r="C191" s="138">
        <v>56</v>
      </c>
      <c r="D191" s="138">
        <v>4</v>
      </c>
      <c r="E191" s="138">
        <v>3</v>
      </c>
      <c r="F191" s="138">
        <v>1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  <c r="P191" s="138">
        <v>0</v>
      </c>
      <c r="Q191" s="138">
        <v>17</v>
      </c>
      <c r="R191" s="138">
        <v>1</v>
      </c>
      <c r="S191" s="138">
        <v>0</v>
      </c>
      <c r="T191" s="138">
        <v>0</v>
      </c>
      <c r="U191" s="21">
        <f t="shared" si="35"/>
        <v>76</v>
      </c>
      <c r="V191" s="21">
        <f t="shared" si="32"/>
        <v>6</v>
      </c>
      <c r="W191" s="22">
        <f t="shared" si="36"/>
        <v>82</v>
      </c>
      <c r="X191" s="138">
        <v>6</v>
      </c>
      <c r="Y191" s="138">
        <v>2</v>
      </c>
      <c r="Z191" s="138">
        <v>0</v>
      </c>
      <c r="AA191" s="138">
        <v>1</v>
      </c>
      <c r="AB191" s="138">
        <v>128</v>
      </c>
      <c r="AC191" s="138">
        <v>428</v>
      </c>
      <c r="AD191" s="79">
        <f t="shared" si="33"/>
        <v>647</v>
      </c>
      <c r="AE191" s="24"/>
      <c r="AF191" s="25"/>
      <c r="AG191" s="12"/>
    </row>
    <row r="192" spans="1:33" ht="18">
      <c r="A192" s="19">
        <f t="shared" si="37"/>
        <v>42965</v>
      </c>
      <c r="B192" s="20"/>
      <c r="C192" s="138">
        <v>61</v>
      </c>
      <c r="D192" s="138">
        <v>5</v>
      </c>
      <c r="E192" s="138">
        <v>15</v>
      </c>
      <c r="F192" s="138">
        <v>2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5</v>
      </c>
      <c r="P192" s="138">
        <v>0</v>
      </c>
      <c r="Q192" s="138">
        <v>13</v>
      </c>
      <c r="R192" s="138">
        <v>4</v>
      </c>
      <c r="S192" s="138">
        <v>0</v>
      </c>
      <c r="T192" s="138">
        <v>0</v>
      </c>
      <c r="U192" s="21">
        <f t="shared" si="35"/>
        <v>94</v>
      </c>
      <c r="V192" s="21">
        <f t="shared" si="32"/>
        <v>11</v>
      </c>
      <c r="W192" s="22">
        <f t="shared" si="36"/>
        <v>105</v>
      </c>
      <c r="X192" s="138">
        <v>18</v>
      </c>
      <c r="Y192" s="138">
        <v>20</v>
      </c>
      <c r="Z192" s="138">
        <v>0</v>
      </c>
      <c r="AA192" s="138">
        <v>0</v>
      </c>
      <c r="AB192" s="138">
        <v>167</v>
      </c>
      <c r="AC192" s="138">
        <v>35</v>
      </c>
      <c r="AD192" s="79">
        <f t="shared" si="33"/>
        <v>345</v>
      </c>
      <c r="AE192" s="24"/>
      <c r="AF192" s="25"/>
      <c r="AG192" s="12"/>
    </row>
    <row r="193" spans="1:33" ht="18">
      <c r="A193" s="19">
        <f t="shared" si="37"/>
        <v>42966</v>
      </c>
      <c r="B193" s="20"/>
      <c r="C193" s="138">
        <v>105</v>
      </c>
      <c r="D193" s="138">
        <v>7</v>
      </c>
      <c r="E193" s="138">
        <v>11</v>
      </c>
      <c r="F193" s="138">
        <v>5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1</v>
      </c>
      <c r="P193" s="138">
        <v>8</v>
      </c>
      <c r="Q193" s="138">
        <v>11</v>
      </c>
      <c r="R193" s="138">
        <v>4</v>
      </c>
      <c r="S193" s="138">
        <v>0</v>
      </c>
      <c r="T193" s="138">
        <v>0</v>
      </c>
      <c r="U193" s="21">
        <f t="shared" si="35"/>
        <v>128</v>
      </c>
      <c r="V193" s="21">
        <f t="shared" si="32"/>
        <v>24</v>
      </c>
      <c r="W193" s="22">
        <f t="shared" si="36"/>
        <v>152</v>
      </c>
      <c r="X193" s="138">
        <v>5</v>
      </c>
      <c r="Y193" s="138">
        <v>17</v>
      </c>
      <c r="Z193" s="138">
        <v>0</v>
      </c>
      <c r="AA193" s="138">
        <v>0</v>
      </c>
      <c r="AB193" s="138">
        <v>203</v>
      </c>
      <c r="AC193" s="138">
        <v>373</v>
      </c>
      <c r="AD193" s="79">
        <f t="shared" si="33"/>
        <v>750</v>
      </c>
      <c r="AE193" s="24"/>
      <c r="AF193" s="25"/>
      <c r="AG193" s="12"/>
    </row>
    <row r="194" spans="1:33" ht="18">
      <c r="A194" s="19">
        <f t="shared" si="37"/>
        <v>42967</v>
      </c>
      <c r="B194" s="20"/>
      <c r="C194" s="138">
        <v>114</v>
      </c>
      <c r="D194" s="138">
        <v>8</v>
      </c>
      <c r="E194" s="138">
        <v>16</v>
      </c>
      <c r="F194" s="138">
        <v>3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12</v>
      </c>
      <c r="R194" s="138">
        <v>7</v>
      </c>
      <c r="S194" s="138">
        <v>0</v>
      </c>
      <c r="T194" s="138">
        <v>0</v>
      </c>
      <c r="U194" s="21">
        <f t="shared" si="35"/>
        <v>142</v>
      </c>
      <c r="V194" s="21">
        <f t="shared" si="32"/>
        <v>18</v>
      </c>
      <c r="W194" s="22">
        <f t="shared" si="36"/>
        <v>160</v>
      </c>
      <c r="X194" s="138">
        <v>45</v>
      </c>
      <c r="Y194" s="138">
        <v>13</v>
      </c>
      <c r="Z194" s="138">
        <v>0</v>
      </c>
      <c r="AA194" s="138">
        <v>0</v>
      </c>
      <c r="AB194" s="138">
        <v>133</v>
      </c>
      <c r="AC194" s="138">
        <v>304</v>
      </c>
      <c r="AD194" s="79">
        <f t="shared" si="33"/>
        <v>655</v>
      </c>
      <c r="AE194" s="24"/>
      <c r="AF194" s="25"/>
      <c r="AG194" s="9"/>
    </row>
    <row r="195" spans="1:33" ht="18">
      <c r="A195" s="19">
        <f t="shared" si="37"/>
        <v>42968</v>
      </c>
      <c r="B195" s="20"/>
      <c r="C195" s="138">
        <v>84</v>
      </c>
      <c r="D195" s="138">
        <v>5</v>
      </c>
      <c r="E195" s="138">
        <v>11</v>
      </c>
      <c r="F195" s="138">
        <v>2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0</v>
      </c>
      <c r="P195" s="138">
        <v>2</v>
      </c>
      <c r="Q195" s="138">
        <v>13</v>
      </c>
      <c r="R195" s="138">
        <v>3</v>
      </c>
      <c r="S195" s="138">
        <v>0</v>
      </c>
      <c r="T195" s="138">
        <v>0</v>
      </c>
      <c r="U195" s="21">
        <f t="shared" si="35"/>
        <v>108</v>
      </c>
      <c r="V195" s="21">
        <f t="shared" si="32"/>
        <v>12</v>
      </c>
      <c r="W195" s="22">
        <f t="shared" si="36"/>
        <v>120</v>
      </c>
      <c r="X195" s="138">
        <v>1</v>
      </c>
      <c r="Y195" s="138">
        <v>2</v>
      </c>
      <c r="Z195" s="138">
        <v>0</v>
      </c>
      <c r="AA195" s="138">
        <v>0</v>
      </c>
      <c r="AB195" s="138">
        <v>176</v>
      </c>
      <c r="AC195" s="138">
        <v>255</v>
      </c>
      <c r="AD195" s="79">
        <f t="shared" si="33"/>
        <v>554</v>
      </c>
      <c r="AE195" s="24"/>
      <c r="AF195" s="25"/>
      <c r="AG195" s="12"/>
    </row>
    <row r="196" spans="1:33" ht="18">
      <c r="A196" s="19">
        <f t="shared" si="37"/>
        <v>42969</v>
      </c>
      <c r="B196" s="20"/>
      <c r="C196" s="138">
        <v>163</v>
      </c>
      <c r="D196" s="138">
        <v>13</v>
      </c>
      <c r="E196" s="138">
        <v>15</v>
      </c>
      <c r="F196" s="138">
        <v>1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7</v>
      </c>
      <c r="R196" s="138">
        <v>1</v>
      </c>
      <c r="S196" s="138">
        <v>0</v>
      </c>
      <c r="T196" s="138">
        <v>0</v>
      </c>
      <c r="U196" s="21">
        <f t="shared" si="35"/>
        <v>185</v>
      </c>
      <c r="V196" s="21">
        <f t="shared" si="32"/>
        <v>15</v>
      </c>
      <c r="W196" s="22">
        <f t="shared" si="36"/>
        <v>200</v>
      </c>
      <c r="X196" s="138">
        <v>10</v>
      </c>
      <c r="Y196" s="138">
        <v>0</v>
      </c>
      <c r="Z196" s="138">
        <v>0</v>
      </c>
      <c r="AA196" s="138">
        <v>0</v>
      </c>
      <c r="AB196" s="138">
        <v>63</v>
      </c>
      <c r="AC196" s="138">
        <v>338</v>
      </c>
      <c r="AD196" s="79">
        <f t="shared" si="33"/>
        <v>611</v>
      </c>
      <c r="AE196" s="24"/>
      <c r="AF196" s="25"/>
      <c r="AG196" s="12"/>
    </row>
    <row r="197" spans="1:33" ht="18">
      <c r="A197" s="19">
        <f t="shared" si="37"/>
        <v>42970</v>
      </c>
      <c r="B197" s="20"/>
      <c r="C197" s="138">
        <v>149</v>
      </c>
      <c r="D197" s="138">
        <v>19</v>
      </c>
      <c r="E197" s="138">
        <v>8</v>
      </c>
      <c r="F197" s="138">
        <v>1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  <c r="Q197" s="138">
        <v>18</v>
      </c>
      <c r="R197" s="138">
        <v>1</v>
      </c>
      <c r="S197" s="138">
        <v>0</v>
      </c>
      <c r="T197" s="138">
        <v>0</v>
      </c>
      <c r="U197" s="21">
        <f t="shared" si="35"/>
        <v>175</v>
      </c>
      <c r="V197" s="21">
        <f t="shared" si="32"/>
        <v>21</v>
      </c>
      <c r="W197" s="22">
        <f t="shared" si="36"/>
        <v>196</v>
      </c>
      <c r="X197" s="138">
        <v>0</v>
      </c>
      <c r="Y197" s="138">
        <v>8</v>
      </c>
      <c r="Z197" s="138">
        <v>0</v>
      </c>
      <c r="AA197" s="138">
        <v>0</v>
      </c>
      <c r="AB197" s="138">
        <v>89</v>
      </c>
      <c r="AC197" s="138">
        <v>344</v>
      </c>
      <c r="AD197" s="79">
        <f t="shared" si="33"/>
        <v>637</v>
      </c>
      <c r="AE197" s="24"/>
      <c r="AF197" s="25"/>
      <c r="AG197" s="12"/>
    </row>
    <row r="198" spans="1:33" ht="18">
      <c r="A198" s="19">
        <f t="shared" si="37"/>
        <v>42971</v>
      </c>
      <c r="B198" s="20"/>
      <c r="C198" s="138">
        <v>163</v>
      </c>
      <c r="D198" s="138">
        <v>34</v>
      </c>
      <c r="E198" s="138">
        <v>10</v>
      </c>
      <c r="F198" s="138">
        <v>2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2</v>
      </c>
      <c r="P198" s="138">
        <v>0</v>
      </c>
      <c r="Q198" s="138">
        <v>26</v>
      </c>
      <c r="R198" s="138">
        <v>1</v>
      </c>
      <c r="S198" s="138">
        <v>0</v>
      </c>
      <c r="T198" s="138">
        <v>0</v>
      </c>
      <c r="U198" s="21">
        <f t="shared" si="35"/>
        <v>201</v>
      </c>
      <c r="V198" s="21">
        <f t="shared" si="32"/>
        <v>37</v>
      </c>
      <c r="W198" s="22">
        <f t="shared" si="36"/>
        <v>238</v>
      </c>
      <c r="X198" s="138">
        <v>4</v>
      </c>
      <c r="Y198" s="138">
        <v>1</v>
      </c>
      <c r="Z198" s="138">
        <v>0</v>
      </c>
      <c r="AA198" s="138">
        <v>0</v>
      </c>
      <c r="AB198" s="138">
        <v>97</v>
      </c>
      <c r="AC198" s="138">
        <v>152</v>
      </c>
      <c r="AD198" s="79">
        <f t="shared" si="33"/>
        <v>492</v>
      </c>
      <c r="AE198" s="24"/>
      <c r="AF198" s="25"/>
      <c r="AG198" s="12"/>
    </row>
    <row r="199" spans="1:33" ht="18">
      <c r="A199" s="19">
        <f t="shared" si="37"/>
        <v>42972</v>
      </c>
      <c r="B199" s="20"/>
      <c r="C199" s="138">
        <v>231</v>
      </c>
      <c r="D199" s="138">
        <v>28</v>
      </c>
      <c r="E199" s="138">
        <v>20</v>
      </c>
      <c r="F199" s="138">
        <v>2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0</v>
      </c>
      <c r="Q199" s="138">
        <v>26</v>
      </c>
      <c r="R199" s="138">
        <v>1</v>
      </c>
      <c r="S199" s="138">
        <v>0</v>
      </c>
      <c r="T199" s="138">
        <v>0</v>
      </c>
      <c r="U199" s="21">
        <f t="shared" si="35"/>
        <v>277</v>
      </c>
      <c r="V199" s="21">
        <f t="shared" si="32"/>
        <v>31</v>
      </c>
      <c r="W199" s="22">
        <f t="shared" si="36"/>
        <v>308</v>
      </c>
      <c r="X199" s="138">
        <v>6</v>
      </c>
      <c r="Y199" s="138">
        <v>2</v>
      </c>
      <c r="Z199" s="138">
        <v>0</v>
      </c>
      <c r="AA199" s="138">
        <v>0</v>
      </c>
      <c r="AB199" s="138">
        <v>60</v>
      </c>
      <c r="AC199" s="138">
        <v>307</v>
      </c>
      <c r="AD199" s="79">
        <f t="shared" si="33"/>
        <v>683</v>
      </c>
      <c r="AE199" s="24"/>
      <c r="AF199" s="25"/>
      <c r="AG199" s="12"/>
    </row>
    <row r="200" spans="1:33" ht="18">
      <c r="A200" s="19">
        <f t="shared" si="37"/>
        <v>42973</v>
      </c>
      <c r="B200" s="20"/>
      <c r="C200" s="138">
        <v>130</v>
      </c>
      <c r="D200" s="138">
        <v>56</v>
      </c>
      <c r="E200" s="138">
        <v>8</v>
      </c>
      <c r="F200" s="138">
        <v>9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9</v>
      </c>
      <c r="R200" s="138">
        <v>7</v>
      </c>
      <c r="S200" s="138">
        <v>0</v>
      </c>
      <c r="T200" s="138">
        <v>0</v>
      </c>
      <c r="U200" s="21">
        <f t="shared" si="35"/>
        <v>147</v>
      </c>
      <c r="V200" s="21">
        <f t="shared" si="32"/>
        <v>72</v>
      </c>
      <c r="W200" s="22">
        <f t="shared" si="36"/>
        <v>219</v>
      </c>
      <c r="X200" s="138">
        <v>5</v>
      </c>
      <c r="Y200" s="138">
        <v>15</v>
      </c>
      <c r="Z200" s="138">
        <v>0</v>
      </c>
      <c r="AA200" s="138">
        <v>0</v>
      </c>
      <c r="AB200" s="138">
        <v>13</v>
      </c>
      <c r="AC200" s="138">
        <v>196</v>
      </c>
      <c r="AD200" s="79">
        <f t="shared" si="33"/>
        <v>448</v>
      </c>
      <c r="AE200" s="24"/>
      <c r="AF200" s="25"/>
      <c r="AG200" s="12"/>
    </row>
    <row r="201" spans="1:33" ht="18">
      <c r="A201" s="19">
        <f t="shared" si="37"/>
        <v>42974</v>
      </c>
      <c r="B201" s="20"/>
      <c r="C201" s="138">
        <v>137</v>
      </c>
      <c r="D201" s="138">
        <v>18</v>
      </c>
      <c r="E201" s="138">
        <v>16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0</v>
      </c>
      <c r="P201" s="138">
        <v>0</v>
      </c>
      <c r="Q201" s="138">
        <v>38</v>
      </c>
      <c r="R201" s="138">
        <v>7</v>
      </c>
      <c r="S201" s="138">
        <v>0</v>
      </c>
      <c r="T201" s="138">
        <v>0</v>
      </c>
      <c r="U201" s="21">
        <f t="shared" si="35"/>
        <v>191</v>
      </c>
      <c r="V201" s="21">
        <f t="shared" si="32"/>
        <v>25</v>
      </c>
      <c r="W201" s="22">
        <f t="shared" si="36"/>
        <v>216</v>
      </c>
      <c r="X201" s="138">
        <v>0</v>
      </c>
      <c r="Y201" s="138">
        <v>8</v>
      </c>
      <c r="Z201" s="138">
        <v>0</v>
      </c>
      <c r="AA201" s="138">
        <v>0</v>
      </c>
      <c r="AB201" s="138">
        <v>52</v>
      </c>
      <c r="AC201" s="138">
        <v>55</v>
      </c>
      <c r="AD201" s="79">
        <f t="shared" si="33"/>
        <v>331</v>
      </c>
      <c r="AE201" s="24"/>
      <c r="AF201" s="25"/>
      <c r="AG201" s="9"/>
    </row>
    <row r="202" spans="1:33" ht="18">
      <c r="A202" s="19">
        <f t="shared" si="37"/>
        <v>42975</v>
      </c>
      <c r="B202" s="20"/>
      <c r="C202" s="138">
        <v>47</v>
      </c>
      <c r="D202" s="138">
        <v>6</v>
      </c>
      <c r="E202" s="138">
        <v>13</v>
      </c>
      <c r="F202" s="138">
        <v>1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2</v>
      </c>
      <c r="P202" s="138">
        <v>0</v>
      </c>
      <c r="Q202" s="138">
        <v>38</v>
      </c>
      <c r="R202" s="138">
        <v>14</v>
      </c>
      <c r="S202" s="138">
        <v>0</v>
      </c>
      <c r="T202" s="138">
        <v>0</v>
      </c>
      <c r="U202" s="21">
        <f t="shared" si="35"/>
        <v>100</v>
      </c>
      <c r="V202" s="21">
        <f t="shared" si="32"/>
        <v>21</v>
      </c>
      <c r="W202" s="22">
        <f t="shared" si="36"/>
        <v>121</v>
      </c>
      <c r="X202" s="138">
        <v>13</v>
      </c>
      <c r="Y202" s="138">
        <v>0</v>
      </c>
      <c r="Z202" s="138">
        <v>0</v>
      </c>
      <c r="AA202" s="138">
        <v>0</v>
      </c>
      <c r="AB202" s="138">
        <v>35</v>
      </c>
      <c r="AC202" s="138">
        <v>138</v>
      </c>
      <c r="AD202" s="79">
        <f t="shared" si="33"/>
        <v>307</v>
      </c>
      <c r="AE202" s="24"/>
      <c r="AF202" s="25"/>
      <c r="AG202" s="12"/>
    </row>
    <row r="203" spans="1:33" ht="18">
      <c r="A203" s="19">
        <f t="shared" si="37"/>
        <v>42976</v>
      </c>
      <c r="B203" s="20"/>
      <c r="C203" s="138">
        <v>91</v>
      </c>
      <c r="D203" s="138">
        <v>13</v>
      </c>
      <c r="E203" s="138">
        <v>15</v>
      </c>
      <c r="F203" s="138">
        <v>2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1</v>
      </c>
      <c r="P203" s="138">
        <v>0</v>
      </c>
      <c r="Q203" s="138">
        <v>45</v>
      </c>
      <c r="R203" s="138">
        <v>9</v>
      </c>
      <c r="S203" s="138">
        <v>0</v>
      </c>
      <c r="T203" s="138">
        <v>0</v>
      </c>
      <c r="U203" s="21">
        <f t="shared" si="35"/>
        <v>152</v>
      </c>
      <c r="V203" s="21">
        <f t="shared" si="32"/>
        <v>24</v>
      </c>
      <c r="W203" s="22">
        <f t="shared" si="36"/>
        <v>176</v>
      </c>
      <c r="X203" s="138">
        <v>3</v>
      </c>
      <c r="Y203" s="138">
        <v>12</v>
      </c>
      <c r="Z203" s="138">
        <v>0</v>
      </c>
      <c r="AA203" s="138">
        <v>0</v>
      </c>
      <c r="AB203" s="138">
        <v>112</v>
      </c>
      <c r="AC203" s="138">
        <v>59</v>
      </c>
      <c r="AD203" s="79">
        <f t="shared" si="33"/>
        <v>362</v>
      </c>
      <c r="AE203" s="24"/>
      <c r="AF203" s="25"/>
      <c r="AG203" s="12"/>
    </row>
    <row r="204" spans="1:33" ht="18">
      <c r="A204" s="19">
        <f t="shared" si="37"/>
        <v>42977</v>
      </c>
      <c r="B204" s="20"/>
      <c r="C204" s="138">
        <v>103</v>
      </c>
      <c r="D204" s="138">
        <v>12</v>
      </c>
      <c r="E204" s="138">
        <v>12</v>
      </c>
      <c r="F204" s="138">
        <v>1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51</v>
      </c>
      <c r="R204" s="138">
        <v>8</v>
      </c>
      <c r="S204" s="138">
        <v>0</v>
      </c>
      <c r="T204" s="138">
        <v>0</v>
      </c>
      <c r="U204" s="21">
        <f t="shared" si="35"/>
        <v>166</v>
      </c>
      <c r="V204" s="21">
        <f t="shared" si="32"/>
        <v>21</v>
      </c>
      <c r="W204" s="22">
        <f t="shared" si="36"/>
        <v>187</v>
      </c>
      <c r="X204" s="138">
        <v>0</v>
      </c>
      <c r="Y204" s="138">
        <v>8</v>
      </c>
      <c r="Z204" s="138">
        <v>0</v>
      </c>
      <c r="AA204" s="138">
        <v>0</v>
      </c>
      <c r="AB204" s="138">
        <v>61</v>
      </c>
      <c r="AC204" s="138">
        <v>80</v>
      </c>
      <c r="AD204" s="79">
        <f t="shared" si="33"/>
        <v>336</v>
      </c>
      <c r="AE204" s="24"/>
      <c r="AF204" s="25"/>
      <c r="AG204" s="12"/>
    </row>
    <row r="205" spans="1:32" ht="18">
      <c r="A205" s="26">
        <f t="shared" si="37"/>
        <v>42978</v>
      </c>
      <c r="B205" s="27"/>
      <c r="C205" s="81">
        <v>68</v>
      </c>
      <c r="D205" s="81">
        <v>4</v>
      </c>
      <c r="E205" s="81">
        <v>3</v>
      </c>
      <c r="F205" s="81">
        <v>0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0</v>
      </c>
      <c r="P205" s="81">
        <v>0</v>
      </c>
      <c r="Q205" s="81">
        <v>19</v>
      </c>
      <c r="R205" s="81">
        <v>8</v>
      </c>
      <c r="S205" s="81">
        <v>0</v>
      </c>
      <c r="T205" s="81">
        <v>0</v>
      </c>
      <c r="U205" s="21">
        <f>(C205+E205+G205+K205+I205+M205+O205+Q205+S205)</f>
        <v>90</v>
      </c>
      <c r="V205" s="21">
        <f t="shared" si="32"/>
        <v>12</v>
      </c>
      <c r="W205" s="28">
        <f t="shared" si="36"/>
        <v>102</v>
      </c>
      <c r="X205" s="81">
        <v>7</v>
      </c>
      <c r="Y205" s="81">
        <v>8</v>
      </c>
      <c r="Z205" s="81">
        <v>0</v>
      </c>
      <c r="AA205" s="81">
        <v>0</v>
      </c>
      <c r="AB205" s="81">
        <v>62</v>
      </c>
      <c r="AC205" s="81">
        <v>83</v>
      </c>
      <c r="AD205" s="111">
        <f t="shared" si="33"/>
        <v>262</v>
      </c>
      <c r="AE205" s="24"/>
      <c r="AF205" s="25"/>
    </row>
    <row r="206" spans="1:33" ht="18">
      <c r="A206" s="30" t="s">
        <v>16</v>
      </c>
      <c r="B206" s="45"/>
      <c r="C206" s="82">
        <f aca="true" t="shared" si="38" ref="C206:W206">SUM(C174:C186)+SUM(C188:C205)</f>
        <v>4119</v>
      </c>
      <c r="D206" s="82">
        <f t="shared" si="38"/>
        <v>392</v>
      </c>
      <c r="E206" s="82">
        <f t="shared" si="38"/>
        <v>547</v>
      </c>
      <c r="F206" s="82">
        <f t="shared" si="38"/>
        <v>68</v>
      </c>
      <c r="G206" s="82">
        <f>SUM(G174:G186)+SUM(G188:G205)</f>
        <v>0</v>
      </c>
      <c r="H206" s="82">
        <f>SUM(H174:H186)+SUM(H188:H205)</f>
        <v>0</v>
      </c>
      <c r="I206" s="82">
        <f>SUM(I174:I186)+SUM(I188:I205)</f>
        <v>0</v>
      </c>
      <c r="J206" s="82">
        <f t="shared" si="38"/>
        <v>0</v>
      </c>
      <c r="K206" s="82">
        <f t="shared" si="38"/>
        <v>0</v>
      </c>
      <c r="L206" s="82">
        <f t="shared" si="38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8"/>
        <v>159</v>
      </c>
      <c r="P206" s="82">
        <f t="shared" si="38"/>
        <v>41</v>
      </c>
      <c r="Q206" s="82">
        <f t="shared" si="38"/>
        <v>654</v>
      </c>
      <c r="R206" s="82">
        <f t="shared" si="38"/>
        <v>140</v>
      </c>
      <c r="S206" s="82">
        <f>SUM(S174:S186)+SUM(S188:S205)</f>
        <v>0</v>
      </c>
      <c r="T206" s="82">
        <f>SUM(T174:T186)+SUM(T188:T205)</f>
        <v>0</v>
      </c>
      <c r="U206" s="78">
        <f t="shared" si="38"/>
        <v>5479</v>
      </c>
      <c r="V206" s="78">
        <f t="shared" si="38"/>
        <v>641</v>
      </c>
      <c r="W206" s="22">
        <f t="shared" si="38"/>
        <v>6120</v>
      </c>
      <c r="X206" s="82">
        <f>SUM(X174:X205)</f>
        <v>400</v>
      </c>
      <c r="Y206" s="82">
        <f>SUM(Y174:Y205)</f>
        <v>584</v>
      </c>
      <c r="Z206" s="82">
        <f>SUM(Z174:Z186)+SUM(Z188:Z205)</f>
        <v>0</v>
      </c>
      <c r="AA206" s="82">
        <f>SUM(AA174:AA186)+SUM(AA188:AA205)</f>
        <v>4</v>
      </c>
      <c r="AB206" s="82">
        <f>SUM(AB174:AB186)+SUM(AB188:AB205)</f>
        <v>4409</v>
      </c>
      <c r="AC206" s="82">
        <f>SUM(AC174:AC186)+SUM(AC188:AC205)</f>
        <v>7997</v>
      </c>
      <c r="AD206" s="79">
        <f>SUM(AD174:AD205)</f>
        <v>19514</v>
      </c>
      <c r="AE206" s="24"/>
      <c r="AF206" s="25"/>
      <c r="AG206" s="25"/>
    </row>
    <row r="207" spans="1:33" ht="18">
      <c r="A207" s="36"/>
      <c r="B207" s="45"/>
      <c r="C207" s="159">
        <f>(C206+D206)</f>
        <v>4511</v>
      </c>
      <c r="D207" s="159"/>
      <c r="E207" s="159">
        <f>(E206+F206)</f>
        <v>615</v>
      </c>
      <c r="F207" s="159"/>
      <c r="G207" s="159">
        <f>(G206+H206)</f>
        <v>0</v>
      </c>
      <c r="H207" s="159"/>
      <c r="I207" s="159">
        <f>(I206+J206)</f>
        <v>0</v>
      </c>
      <c r="J207" s="159"/>
      <c r="K207" s="159">
        <f>(K206+L206)</f>
        <v>0</v>
      </c>
      <c r="L207" s="159"/>
      <c r="M207" s="159">
        <f>(M206+N206)</f>
        <v>0</v>
      </c>
      <c r="N207" s="159"/>
      <c r="O207" s="159">
        <f>(O206+P206)</f>
        <v>200</v>
      </c>
      <c r="P207" s="159"/>
      <c r="Q207" s="159">
        <f>(Q206+R206)</f>
        <v>794</v>
      </c>
      <c r="R207" s="159"/>
      <c r="S207" s="159">
        <f>(S206+T206)</f>
        <v>0</v>
      </c>
      <c r="T207" s="159"/>
      <c r="U207" s="83">
        <f>(U206/W206)</f>
        <v>0.8952614379084968</v>
      </c>
      <c r="V207" s="83">
        <f>(V206/W206)</f>
        <v>0.10473856209150327</v>
      </c>
      <c r="W207" s="40"/>
      <c r="X207" s="159">
        <f>(X206+Y206)</f>
        <v>984</v>
      </c>
      <c r="Y207" s="159"/>
      <c r="Z207" s="159">
        <f>(Z206+AA206)</f>
        <v>4</v>
      </c>
      <c r="AA207" s="159"/>
      <c r="AB207" s="159">
        <f>(AB206+AC206)</f>
        <v>12406</v>
      </c>
      <c r="AC207" s="159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4"/>
      <c r="B209" s="85"/>
      <c r="C209" s="86"/>
      <c r="D209" s="86"/>
      <c r="E209" s="86"/>
      <c r="F209" s="86"/>
      <c r="G209" s="86"/>
      <c r="H209" s="86"/>
      <c r="I209" s="166" t="s">
        <v>40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2" t="s">
        <v>9</v>
      </c>
      <c r="P210" s="162"/>
      <c r="Q210" s="162"/>
      <c r="R210" s="162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2"/>
      <c r="D211" s="82"/>
      <c r="E211" s="82"/>
      <c r="F211" s="82"/>
      <c r="G211" s="82"/>
      <c r="H211" s="82"/>
      <c r="I211" s="160" t="s">
        <v>1</v>
      </c>
      <c r="J211" s="161"/>
      <c r="K211" s="161"/>
      <c r="L211" s="161" t="s">
        <v>2</v>
      </c>
      <c r="M211" s="161"/>
      <c r="N211" s="161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2">
        <f>(I165+C207)</f>
        <v>62406</v>
      </c>
      <c r="J212" s="139">
        <f>(J165+E207)</f>
        <v>2807</v>
      </c>
      <c r="K212" s="139">
        <f>(K165+G207)</f>
        <v>0</v>
      </c>
      <c r="L212" s="139">
        <f>(L165+I207)</f>
        <v>0</v>
      </c>
      <c r="M212" s="139">
        <f>(M165+K207)</f>
        <v>0</v>
      </c>
      <c r="N212" s="139">
        <f>(N165+M207)</f>
        <v>0</v>
      </c>
      <c r="O212" s="139">
        <f>(O165+O207)</f>
        <v>66668</v>
      </c>
      <c r="P212" s="139">
        <f>(P165+Q207)</f>
        <v>1239</v>
      </c>
      <c r="Q212" s="139">
        <f>(Q165+X207)</f>
        <v>7844</v>
      </c>
      <c r="R212" s="139">
        <f>(R165+Z207)</f>
        <v>4</v>
      </c>
      <c r="S212" s="139">
        <f>(S165+S207)</f>
        <v>0</v>
      </c>
      <c r="T212" s="139">
        <f>(T165+AB207)</f>
        <v>22839</v>
      </c>
      <c r="U212" s="143">
        <f>(I212+J212+K212+L212+M212+N212+O212+P212+Q212+R212+S212+T212)</f>
        <v>163807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2"/>
      <c r="D214" s="91"/>
      <c r="E214" s="67"/>
      <c r="F214" s="67"/>
      <c r="G214" s="67"/>
      <c r="H214" s="67"/>
      <c r="I214" s="142">
        <f>(I167)</f>
        <v>7268</v>
      </c>
      <c r="J214" s="139">
        <f>(J167)</f>
        <v>783</v>
      </c>
      <c r="K214" s="139">
        <f>(K167)</f>
        <v>0</v>
      </c>
      <c r="L214" s="139"/>
      <c r="M214" s="162" t="s">
        <v>20</v>
      </c>
      <c r="N214" s="162"/>
      <c r="O214" s="162"/>
      <c r="P214" s="162"/>
      <c r="Q214" s="162"/>
      <c r="R214" s="162"/>
      <c r="S214" s="162"/>
      <c r="T214" s="162"/>
      <c r="U214" s="163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2"/>
      <c r="D215" s="91"/>
      <c r="E215" s="67"/>
      <c r="F215" s="67"/>
      <c r="G215" s="67"/>
      <c r="H215" s="67"/>
      <c r="I215" s="142">
        <f>(I168+C187+D187)</f>
        <v>52981</v>
      </c>
      <c r="J215" s="139">
        <f>(J168+E187+F187)</f>
        <v>1760</v>
      </c>
      <c r="K215" s="139">
        <f>(K168+G187+H187)</f>
        <v>0</v>
      </c>
      <c r="L215" s="139"/>
      <c r="M215" s="162" t="s">
        <v>27</v>
      </c>
      <c r="N215" s="162"/>
      <c r="O215" s="162"/>
      <c r="P215" s="162"/>
      <c r="Q215" s="162"/>
      <c r="R215" s="162"/>
      <c r="S215" s="162"/>
      <c r="T215" s="162"/>
      <c r="U215" s="163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2157</v>
      </c>
      <c r="J216" s="64">
        <f>(E207-(E187+F187))</f>
        <v>264</v>
      </c>
      <c r="K216" s="64">
        <f>(G207-(G187+H187))</f>
        <v>0</v>
      </c>
      <c r="L216" s="64"/>
      <c r="M216" s="164" t="s">
        <v>33</v>
      </c>
      <c r="N216" s="164"/>
      <c r="O216" s="164"/>
      <c r="P216" s="164"/>
      <c r="Q216" s="164"/>
      <c r="R216" s="164"/>
      <c r="S216" s="164"/>
      <c r="T216" s="164"/>
      <c r="U216" s="165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8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5"/>
      <c r="V217" s="115"/>
      <c r="W217" s="7"/>
      <c r="X217" s="67"/>
      <c r="Y217" s="67"/>
      <c r="Z217" s="46"/>
      <c r="AA217" s="46"/>
      <c r="AB217" s="46"/>
      <c r="AC217" s="46"/>
      <c r="AD217" s="116"/>
      <c r="AE217" s="1"/>
      <c r="AF217" s="9"/>
      <c r="AG217" s="110"/>
    </row>
    <row r="218" spans="1:33" ht="18">
      <c r="A218" s="119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0"/>
    </row>
    <row r="219" spans="1:33" ht="18">
      <c r="A219" s="99"/>
      <c r="B219" s="5"/>
      <c r="C219" s="176" t="s">
        <v>1</v>
      </c>
      <c r="D219" s="176"/>
      <c r="E219" s="176"/>
      <c r="F219" s="176"/>
      <c r="G219" s="176"/>
      <c r="H219" s="176"/>
      <c r="I219" s="158" t="s">
        <v>2</v>
      </c>
      <c r="J219" s="158"/>
      <c r="K219" s="158"/>
      <c r="L219" s="158"/>
      <c r="M219" s="158"/>
      <c r="N219" s="158"/>
      <c r="O219" s="158" t="s">
        <v>3</v>
      </c>
      <c r="P219" s="158"/>
      <c r="Q219" s="158" t="s">
        <v>4</v>
      </c>
      <c r="R219" s="158"/>
      <c r="S219" s="177" t="s">
        <v>34</v>
      </c>
      <c r="T219" s="177"/>
      <c r="U219" s="162" t="s">
        <v>5</v>
      </c>
      <c r="V219" s="162"/>
      <c r="W219" s="162"/>
      <c r="X219" s="158" t="s">
        <v>6</v>
      </c>
      <c r="Y219" s="158"/>
      <c r="Z219" s="172" t="s">
        <v>7</v>
      </c>
      <c r="AA219" s="172"/>
      <c r="AB219" s="172" t="s">
        <v>31</v>
      </c>
      <c r="AC219" s="172"/>
      <c r="AE219" s="1"/>
      <c r="AF219" s="9"/>
      <c r="AG219" s="9"/>
    </row>
    <row r="220" spans="1:33" ht="18">
      <c r="A220" s="4" t="s">
        <v>8</v>
      </c>
      <c r="B220" s="5"/>
      <c r="C220" s="158" t="s">
        <v>9</v>
      </c>
      <c r="D220" s="158"/>
      <c r="E220" s="158" t="s">
        <v>10</v>
      </c>
      <c r="F220" s="158"/>
      <c r="G220" s="158" t="s">
        <v>36</v>
      </c>
      <c r="H220" s="158"/>
      <c r="I220" s="158" t="s">
        <v>9</v>
      </c>
      <c r="J220" s="158"/>
      <c r="K220" s="158" t="s">
        <v>10</v>
      </c>
      <c r="L220" s="158"/>
      <c r="M220" s="158" t="s">
        <v>36</v>
      </c>
      <c r="N220" s="158"/>
      <c r="O220" s="158" t="s">
        <v>9</v>
      </c>
      <c r="P220" s="158"/>
      <c r="Q220" s="158"/>
      <c r="R220" s="158"/>
      <c r="S220" s="6"/>
      <c r="T220" s="6"/>
      <c r="U220" s="7" t="s">
        <v>11</v>
      </c>
      <c r="V220" s="7" t="s">
        <v>12</v>
      </c>
      <c r="W220" s="173" t="s">
        <v>13</v>
      </c>
      <c r="X220" s="158" t="s">
        <v>9</v>
      </c>
      <c r="Y220" s="158"/>
      <c r="Z220" s="158"/>
      <c r="AA220" s="158"/>
      <c r="AB220" s="6"/>
      <c r="AC220" s="6"/>
      <c r="AD220" s="11" t="s">
        <v>14</v>
      </c>
      <c r="AE220" s="1"/>
      <c r="AF220" s="9"/>
      <c r="AG220" s="12"/>
    </row>
    <row r="221" spans="1:33" ht="18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74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8">
      <c r="A222" s="19">
        <f>A205+1</f>
        <v>42979</v>
      </c>
      <c r="B222" s="20"/>
      <c r="C222" s="77">
        <v>70</v>
      </c>
      <c r="D222" s="77">
        <v>6</v>
      </c>
      <c r="E222" s="77">
        <v>24</v>
      </c>
      <c r="F222" s="77">
        <v>2</v>
      </c>
      <c r="G222" s="77">
        <v>0</v>
      </c>
      <c r="H222" s="77">
        <v>0</v>
      </c>
      <c r="I222" s="77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47</v>
      </c>
      <c r="R222" s="77">
        <v>0</v>
      </c>
      <c r="S222" s="77">
        <v>0</v>
      </c>
      <c r="T222" s="77">
        <v>0</v>
      </c>
      <c r="U222" s="21">
        <f aca="true" t="shared" si="39" ref="U222:U250">(C222+E222+G222+K222+I222+M222+O222+Q222+S222)</f>
        <v>141</v>
      </c>
      <c r="V222" s="21">
        <f aca="true" t="shared" si="40" ref="V222:V251">(D222+F222+H222+L222+J222+N222+P222+R222+T222)</f>
        <v>8</v>
      </c>
      <c r="W222" s="22">
        <f aca="true" t="shared" si="41" ref="W222:W251">(U222+V222)</f>
        <v>149</v>
      </c>
      <c r="X222" s="121">
        <v>8</v>
      </c>
      <c r="Y222" s="121">
        <v>12</v>
      </c>
      <c r="Z222" s="121">
        <v>0</v>
      </c>
      <c r="AA222" s="121">
        <v>1</v>
      </c>
      <c r="AB222" s="121">
        <v>95</v>
      </c>
      <c r="AC222" s="121">
        <v>107</v>
      </c>
      <c r="AD222" s="79">
        <f>(W222+X222+Y222+Z222+AA222+AB222+AC222)</f>
        <v>372</v>
      </c>
      <c r="AE222" s="24"/>
      <c r="AF222" s="25"/>
      <c r="AG222" s="12"/>
    </row>
    <row r="223" spans="1:33" ht="18">
      <c r="A223" s="19">
        <f aca="true" t="shared" si="42" ref="A223:A251">A222+1</f>
        <v>42980</v>
      </c>
      <c r="B223" s="20"/>
      <c r="C223" s="77">
        <v>123</v>
      </c>
      <c r="D223" s="77">
        <v>14</v>
      </c>
      <c r="E223" s="77">
        <v>22</v>
      </c>
      <c r="F223" s="77">
        <v>1</v>
      </c>
      <c r="G223" s="77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40</v>
      </c>
      <c r="R223" s="77">
        <v>4</v>
      </c>
      <c r="S223" s="77">
        <v>0</v>
      </c>
      <c r="T223" s="77">
        <v>0</v>
      </c>
      <c r="U223" s="21">
        <f t="shared" si="39"/>
        <v>185</v>
      </c>
      <c r="V223" s="21">
        <f t="shared" si="40"/>
        <v>19</v>
      </c>
      <c r="W223" s="139">
        <f t="shared" si="41"/>
        <v>204</v>
      </c>
      <c r="X223" s="121">
        <v>4</v>
      </c>
      <c r="Y223" s="121">
        <v>11</v>
      </c>
      <c r="Z223" s="121">
        <v>0</v>
      </c>
      <c r="AA223" s="121">
        <v>0</v>
      </c>
      <c r="AB223" s="121">
        <v>149</v>
      </c>
      <c r="AC223" s="121">
        <v>64</v>
      </c>
      <c r="AD223" s="140">
        <f aca="true" t="shared" si="43" ref="AD223:AD251">(W223+X223+Y223+Z223+AA223+AB223+AC223)</f>
        <v>432</v>
      </c>
      <c r="AE223" s="24"/>
      <c r="AF223" s="25"/>
      <c r="AG223" s="12"/>
    </row>
    <row r="224" spans="1:33" ht="18">
      <c r="A224" s="19">
        <f t="shared" si="42"/>
        <v>42981</v>
      </c>
      <c r="B224" s="20"/>
      <c r="C224" s="77">
        <v>113</v>
      </c>
      <c r="D224" s="77">
        <v>23</v>
      </c>
      <c r="E224" s="77">
        <v>11</v>
      </c>
      <c r="F224" s="77">
        <v>1</v>
      </c>
      <c r="G224" s="77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20</v>
      </c>
      <c r="R224" s="77">
        <v>7</v>
      </c>
      <c r="S224" s="77">
        <v>0</v>
      </c>
      <c r="T224" s="77">
        <v>0</v>
      </c>
      <c r="U224" s="21">
        <f t="shared" si="39"/>
        <v>144</v>
      </c>
      <c r="V224" s="21">
        <f t="shared" si="40"/>
        <v>31</v>
      </c>
      <c r="W224" s="139">
        <f t="shared" si="41"/>
        <v>175</v>
      </c>
      <c r="X224" s="121">
        <v>0</v>
      </c>
      <c r="Y224" s="121">
        <v>0</v>
      </c>
      <c r="Z224" s="121">
        <v>0</v>
      </c>
      <c r="AA224" s="121">
        <v>0</v>
      </c>
      <c r="AB224" s="121">
        <v>135</v>
      </c>
      <c r="AC224" s="121">
        <v>104</v>
      </c>
      <c r="AD224" s="140">
        <f t="shared" si="43"/>
        <v>414</v>
      </c>
      <c r="AE224" s="24"/>
      <c r="AF224" s="25"/>
      <c r="AG224" s="12"/>
    </row>
    <row r="225" spans="1:33" ht="18">
      <c r="A225" s="19">
        <f t="shared" si="42"/>
        <v>42982</v>
      </c>
      <c r="B225" s="20"/>
      <c r="C225" s="77">
        <v>110</v>
      </c>
      <c r="D225" s="77">
        <v>18</v>
      </c>
      <c r="E225" s="77">
        <v>12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1</v>
      </c>
      <c r="Q225" s="77">
        <v>35</v>
      </c>
      <c r="R225" s="77">
        <v>4</v>
      </c>
      <c r="S225" s="77">
        <v>0</v>
      </c>
      <c r="T225" s="77">
        <v>0</v>
      </c>
      <c r="U225" s="21">
        <f t="shared" si="39"/>
        <v>157</v>
      </c>
      <c r="V225" s="21">
        <f t="shared" si="40"/>
        <v>23</v>
      </c>
      <c r="W225" s="139">
        <f t="shared" si="41"/>
        <v>180</v>
      </c>
      <c r="X225" s="121">
        <v>0</v>
      </c>
      <c r="Y225" s="121">
        <v>-2</v>
      </c>
      <c r="Z225" s="121">
        <v>0</v>
      </c>
      <c r="AA225" s="121">
        <v>0</v>
      </c>
      <c r="AB225" s="121">
        <v>113</v>
      </c>
      <c r="AC225" s="121">
        <v>45</v>
      </c>
      <c r="AD225" s="140">
        <f t="shared" si="43"/>
        <v>336</v>
      </c>
      <c r="AE225" s="24"/>
      <c r="AF225" s="25"/>
      <c r="AG225" s="12"/>
    </row>
    <row r="226" spans="1:33" ht="18">
      <c r="A226" s="19">
        <f t="shared" si="42"/>
        <v>42983</v>
      </c>
      <c r="B226" s="20"/>
      <c r="C226" s="77">
        <v>126</v>
      </c>
      <c r="D226" s="77">
        <v>17</v>
      </c>
      <c r="E226" s="77">
        <v>32</v>
      </c>
      <c r="F226" s="77">
        <v>2</v>
      </c>
      <c r="G226" s="77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59</v>
      </c>
      <c r="R226" s="77">
        <v>10</v>
      </c>
      <c r="S226" s="77">
        <v>0</v>
      </c>
      <c r="T226" s="77">
        <v>0</v>
      </c>
      <c r="U226" s="21">
        <f t="shared" si="39"/>
        <v>217</v>
      </c>
      <c r="V226" s="21">
        <f t="shared" si="40"/>
        <v>29</v>
      </c>
      <c r="W226" s="139">
        <f t="shared" si="41"/>
        <v>246</v>
      </c>
      <c r="X226" s="121">
        <v>4</v>
      </c>
      <c r="Y226" s="121">
        <v>0</v>
      </c>
      <c r="Z226" s="121">
        <v>0</v>
      </c>
      <c r="AA226" s="121">
        <v>0</v>
      </c>
      <c r="AB226" s="121">
        <v>82</v>
      </c>
      <c r="AC226" s="121">
        <v>54</v>
      </c>
      <c r="AD226" s="140">
        <f t="shared" si="43"/>
        <v>386</v>
      </c>
      <c r="AE226" s="24"/>
      <c r="AF226" s="25"/>
      <c r="AG226" s="12"/>
    </row>
    <row r="227" spans="1:33" ht="18">
      <c r="A227" s="19">
        <f t="shared" si="42"/>
        <v>42984</v>
      </c>
      <c r="B227" s="20"/>
      <c r="C227" s="77">
        <v>260</v>
      </c>
      <c r="D227" s="77">
        <v>15</v>
      </c>
      <c r="E227" s="77">
        <v>28</v>
      </c>
      <c r="F227" s="77">
        <v>1</v>
      </c>
      <c r="G227" s="77">
        <v>0</v>
      </c>
      <c r="H227" s="77">
        <v>0</v>
      </c>
      <c r="I227" s="77">
        <v>0</v>
      </c>
      <c r="J227" s="77">
        <v>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97</v>
      </c>
      <c r="R227" s="77">
        <v>10</v>
      </c>
      <c r="S227" s="77">
        <v>0</v>
      </c>
      <c r="T227" s="77">
        <v>0</v>
      </c>
      <c r="U227" s="21">
        <f t="shared" si="39"/>
        <v>385</v>
      </c>
      <c r="V227" s="21">
        <f t="shared" si="40"/>
        <v>26</v>
      </c>
      <c r="W227" s="22">
        <f t="shared" si="41"/>
        <v>411</v>
      </c>
      <c r="X227" s="121">
        <v>0</v>
      </c>
      <c r="Y227" s="121">
        <v>4</v>
      </c>
      <c r="Z227" s="121">
        <v>0</v>
      </c>
      <c r="AA227" s="121">
        <v>0</v>
      </c>
      <c r="AB227" s="121">
        <v>55</v>
      </c>
      <c r="AC227" s="121">
        <v>32</v>
      </c>
      <c r="AD227" s="79">
        <f t="shared" si="43"/>
        <v>502</v>
      </c>
      <c r="AE227" s="24"/>
      <c r="AF227" s="25"/>
      <c r="AG227" s="12"/>
    </row>
    <row r="228" spans="1:33" ht="18">
      <c r="A228" s="19">
        <f t="shared" si="42"/>
        <v>42985</v>
      </c>
      <c r="B228" s="20"/>
      <c r="C228" s="77">
        <v>118</v>
      </c>
      <c r="D228" s="77">
        <v>70</v>
      </c>
      <c r="E228" s="77">
        <v>33</v>
      </c>
      <c r="F228" s="77">
        <v>7</v>
      </c>
      <c r="G228" s="77">
        <v>0</v>
      </c>
      <c r="H228" s="77">
        <v>0</v>
      </c>
      <c r="I228" s="77">
        <v>1</v>
      </c>
      <c r="J228" s="77">
        <v>0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0</v>
      </c>
      <c r="Q228" s="77">
        <v>70</v>
      </c>
      <c r="R228" s="77">
        <v>22</v>
      </c>
      <c r="S228" s="77">
        <v>0</v>
      </c>
      <c r="T228" s="77">
        <v>0</v>
      </c>
      <c r="U228" s="21">
        <f t="shared" si="39"/>
        <v>222</v>
      </c>
      <c r="V228" s="21">
        <f t="shared" si="40"/>
        <v>99</v>
      </c>
      <c r="W228" s="22">
        <f t="shared" si="41"/>
        <v>321</v>
      </c>
      <c r="X228" s="121">
        <v>1</v>
      </c>
      <c r="Y228" s="121">
        <v>15</v>
      </c>
      <c r="Z228" s="121">
        <v>0</v>
      </c>
      <c r="AA228" s="121">
        <v>0</v>
      </c>
      <c r="AB228" s="121">
        <v>77</v>
      </c>
      <c r="AC228" s="121">
        <v>23</v>
      </c>
      <c r="AD228" s="79">
        <f t="shared" si="43"/>
        <v>437</v>
      </c>
      <c r="AE228" s="24"/>
      <c r="AF228" s="25"/>
      <c r="AG228" s="12"/>
    </row>
    <row r="229" spans="1:33" ht="18">
      <c r="A229" s="19">
        <f t="shared" si="42"/>
        <v>42986</v>
      </c>
      <c r="B229" s="20"/>
      <c r="C229" s="77">
        <v>35</v>
      </c>
      <c r="D229" s="77">
        <v>63</v>
      </c>
      <c r="E229" s="77">
        <v>19</v>
      </c>
      <c r="F229" s="77">
        <v>6</v>
      </c>
      <c r="G229" s="77">
        <v>0</v>
      </c>
      <c r="H229" s="77">
        <v>0</v>
      </c>
      <c r="I229" s="77">
        <v>0</v>
      </c>
      <c r="J229" s="77">
        <v>1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26</v>
      </c>
      <c r="R229" s="77">
        <v>15</v>
      </c>
      <c r="S229" s="77">
        <v>0</v>
      </c>
      <c r="T229" s="77">
        <v>0</v>
      </c>
      <c r="U229" s="21">
        <f t="shared" si="39"/>
        <v>80</v>
      </c>
      <c r="V229" s="21">
        <f t="shared" si="40"/>
        <v>85</v>
      </c>
      <c r="W229" s="22">
        <f t="shared" si="41"/>
        <v>165</v>
      </c>
      <c r="X229" s="121">
        <v>1</v>
      </c>
      <c r="Y229" s="121">
        <v>16</v>
      </c>
      <c r="Z229" s="121">
        <v>0</v>
      </c>
      <c r="AA229" s="121">
        <v>0</v>
      </c>
      <c r="AB229" s="121">
        <v>41</v>
      </c>
      <c r="AC229" s="121">
        <v>44</v>
      </c>
      <c r="AD229" s="79">
        <f t="shared" si="43"/>
        <v>267</v>
      </c>
      <c r="AE229" s="24"/>
      <c r="AF229" s="25"/>
      <c r="AG229" s="12"/>
    </row>
    <row r="230" spans="1:33" ht="18">
      <c r="A230" s="19">
        <f t="shared" si="42"/>
        <v>42987</v>
      </c>
      <c r="B230" s="20"/>
      <c r="C230" s="77">
        <v>215</v>
      </c>
      <c r="D230" s="77">
        <v>29</v>
      </c>
      <c r="E230" s="77">
        <v>15</v>
      </c>
      <c r="F230" s="77">
        <v>1</v>
      </c>
      <c r="G230" s="77">
        <v>0</v>
      </c>
      <c r="H230" s="77">
        <v>0</v>
      </c>
      <c r="I230" s="77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41</v>
      </c>
      <c r="R230" s="77">
        <v>1</v>
      </c>
      <c r="S230" s="77">
        <v>0</v>
      </c>
      <c r="T230" s="77">
        <v>0</v>
      </c>
      <c r="U230" s="21">
        <f t="shared" si="39"/>
        <v>271</v>
      </c>
      <c r="V230" s="21">
        <f t="shared" si="40"/>
        <v>31</v>
      </c>
      <c r="W230" s="22">
        <f t="shared" si="41"/>
        <v>302</v>
      </c>
      <c r="X230" s="121">
        <v>1</v>
      </c>
      <c r="Y230" s="121">
        <v>3</v>
      </c>
      <c r="Z230" s="121">
        <v>0</v>
      </c>
      <c r="AA230" s="121">
        <v>0</v>
      </c>
      <c r="AB230" s="121">
        <v>111</v>
      </c>
      <c r="AC230" s="121">
        <v>63</v>
      </c>
      <c r="AD230" s="79">
        <f t="shared" si="43"/>
        <v>480</v>
      </c>
      <c r="AE230" s="24"/>
      <c r="AF230" s="25"/>
      <c r="AG230" s="12"/>
    </row>
    <row r="231" spans="1:33" ht="18">
      <c r="A231" s="19">
        <f t="shared" si="42"/>
        <v>42988</v>
      </c>
      <c r="B231" s="20"/>
      <c r="C231" s="77">
        <v>76</v>
      </c>
      <c r="D231" s="77">
        <v>35</v>
      </c>
      <c r="E231" s="77">
        <v>12</v>
      </c>
      <c r="F231" s="77">
        <v>3</v>
      </c>
      <c r="G231" s="77">
        <v>0</v>
      </c>
      <c r="H231" s="77">
        <v>0</v>
      </c>
      <c r="I231" s="77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51</v>
      </c>
      <c r="R231" s="77">
        <v>13</v>
      </c>
      <c r="S231" s="77">
        <v>0</v>
      </c>
      <c r="T231" s="77">
        <v>0</v>
      </c>
      <c r="U231" s="21">
        <f t="shared" si="39"/>
        <v>139</v>
      </c>
      <c r="V231" s="21">
        <f t="shared" si="40"/>
        <v>51</v>
      </c>
      <c r="W231" s="22">
        <f t="shared" si="41"/>
        <v>190</v>
      </c>
      <c r="X231" s="121">
        <v>2</v>
      </c>
      <c r="Y231" s="121">
        <v>0</v>
      </c>
      <c r="Z231" s="121">
        <v>0</v>
      </c>
      <c r="AA231" s="121">
        <v>0</v>
      </c>
      <c r="AB231" s="121">
        <v>230</v>
      </c>
      <c r="AC231" s="121">
        <v>48</v>
      </c>
      <c r="AD231" s="79">
        <f t="shared" si="43"/>
        <v>470</v>
      </c>
      <c r="AE231" s="24"/>
      <c r="AF231" s="25"/>
      <c r="AG231" s="12"/>
    </row>
    <row r="232" spans="1:33" ht="18">
      <c r="A232" s="19">
        <f t="shared" si="42"/>
        <v>42989</v>
      </c>
      <c r="B232" s="20"/>
      <c r="C232" s="77">
        <v>232</v>
      </c>
      <c r="D232" s="77">
        <v>25</v>
      </c>
      <c r="E232" s="77">
        <v>55</v>
      </c>
      <c r="F232" s="77">
        <v>0</v>
      </c>
      <c r="G232" s="77">
        <v>0</v>
      </c>
      <c r="H232" s="77">
        <v>0</v>
      </c>
      <c r="I232" s="77">
        <v>2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61</v>
      </c>
      <c r="R232" s="77">
        <v>14</v>
      </c>
      <c r="S232" s="77">
        <v>0</v>
      </c>
      <c r="T232" s="77">
        <v>0</v>
      </c>
      <c r="U232" s="21">
        <f t="shared" si="39"/>
        <v>350</v>
      </c>
      <c r="V232" s="21">
        <f t="shared" si="40"/>
        <v>39</v>
      </c>
      <c r="W232" s="22">
        <f t="shared" si="41"/>
        <v>389</v>
      </c>
      <c r="X232" s="121">
        <v>2</v>
      </c>
      <c r="Y232" s="121">
        <v>1</v>
      </c>
      <c r="Z232" s="121">
        <v>0</v>
      </c>
      <c r="AA232" s="121">
        <v>0</v>
      </c>
      <c r="AB232" s="121">
        <v>68</v>
      </c>
      <c r="AC232" s="121">
        <v>32</v>
      </c>
      <c r="AD232" s="79">
        <f t="shared" si="43"/>
        <v>492</v>
      </c>
      <c r="AE232" s="24"/>
      <c r="AF232" s="25"/>
      <c r="AG232" s="9"/>
    </row>
    <row r="233" spans="1:33" ht="18">
      <c r="A233" s="19">
        <f t="shared" si="42"/>
        <v>42990</v>
      </c>
      <c r="B233" s="20"/>
      <c r="C233" s="77">
        <v>154</v>
      </c>
      <c r="D233" s="77">
        <v>25</v>
      </c>
      <c r="E233" s="77">
        <v>29</v>
      </c>
      <c r="F233" s="77">
        <v>3</v>
      </c>
      <c r="G233" s="77"/>
      <c r="H233" s="77">
        <v>0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77">
        <v>0</v>
      </c>
      <c r="O233" s="77">
        <v>1</v>
      </c>
      <c r="P233" s="77">
        <v>0</v>
      </c>
      <c r="Q233" s="77">
        <v>70</v>
      </c>
      <c r="R233" s="77">
        <v>8</v>
      </c>
      <c r="S233" s="77">
        <v>0</v>
      </c>
      <c r="T233" s="77">
        <v>0</v>
      </c>
      <c r="U233" s="21">
        <f t="shared" si="39"/>
        <v>254</v>
      </c>
      <c r="V233" s="21">
        <f t="shared" si="40"/>
        <v>36</v>
      </c>
      <c r="W233" s="22">
        <f t="shared" si="41"/>
        <v>290</v>
      </c>
      <c r="X233" s="121">
        <v>8</v>
      </c>
      <c r="Y233" s="121">
        <v>3</v>
      </c>
      <c r="Z233" s="121">
        <v>0</v>
      </c>
      <c r="AA233" s="121">
        <v>0</v>
      </c>
      <c r="AB233" s="121">
        <v>65</v>
      </c>
      <c r="AC233" s="121">
        <v>42</v>
      </c>
      <c r="AD233" s="79">
        <f t="shared" si="43"/>
        <v>408</v>
      </c>
      <c r="AE233" s="24"/>
      <c r="AF233" s="25"/>
      <c r="AG233" s="12"/>
    </row>
    <row r="234" spans="1:33" ht="18">
      <c r="A234" s="19">
        <f t="shared" si="42"/>
        <v>42991</v>
      </c>
      <c r="B234" s="20"/>
      <c r="C234" s="77">
        <v>319</v>
      </c>
      <c r="D234" s="77">
        <v>69</v>
      </c>
      <c r="E234" s="77">
        <v>25</v>
      </c>
      <c r="F234" s="77">
        <v>2</v>
      </c>
      <c r="G234" s="77">
        <v>0</v>
      </c>
      <c r="H234" s="77">
        <v>0</v>
      </c>
      <c r="I234" s="77">
        <v>8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100</v>
      </c>
      <c r="R234" s="77">
        <v>18</v>
      </c>
      <c r="S234" s="77">
        <v>0</v>
      </c>
      <c r="T234" s="77">
        <v>0</v>
      </c>
      <c r="U234" s="21">
        <f t="shared" si="39"/>
        <v>452</v>
      </c>
      <c r="V234" s="21">
        <f t="shared" si="40"/>
        <v>89</v>
      </c>
      <c r="W234" s="22">
        <f t="shared" si="41"/>
        <v>541</v>
      </c>
      <c r="X234" s="121">
        <v>0</v>
      </c>
      <c r="Y234" s="121">
        <v>0</v>
      </c>
      <c r="Z234" s="121">
        <v>0</v>
      </c>
      <c r="AA234" s="121">
        <v>0</v>
      </c>
      <c r="AB234" s="121">
        <v>73</v>
      </c>
      <c r="AC234" s="121">
        <v>26</v>
      </c>
      <c r="AD234" s="79">
        <f t="shared" si="43"/>
        <v>640</v>
      </c>
      <c r="AE234" s="24"/>
      <c r="AF234" s="25"/>
      <c r="AG234" s="12"/>
    </row>
    <row r="235" spans="1:33" ht="18">
      <c r="A235" s="19">
        <f t="shared" si="42"/>
        <v>42992</v>
      </c>
      <c r="B235" s="20"/>
      <c r="C235" s="77">
        <v>239</v>
      </c>
      <c r="D235" s="77">
        <v>122</v>
      </c>
      <c r="E235" s="77">
        <v>32</v>
      </c>
      <c r="F235" s="77">
        <v>5</v>
      </c>
      <c r="G235" s="77">
        <v>0</v>
      </c>
      <c r="H235" s="77">
        <v>0</v>
      </c>
      <c r="I235" s="77">
        <v>19</v>
      </c>
      <c r="J235" s="77">
        <v>0</v>
      </c>
      <c r="K235" s="77">
        <v>3</v>
      </c>
      <c r="L235" s="77">
        <v>1</v>
      </c>
      <c r="M235" s="77">
        <v>0</v>
      </c>
      <c r="N235" s="77">
        <v>0</v>
      </c>
      <c r="O235" s="77">
        <v>0</v>
      </c>
      <c r="P235" s="77">
        <v>0</v>
      </c>
      <c r="Q235" s="77">
        <v>91</v>
      </c>
      <c r="R235" s="77">
        <v>19</v>
      </c>
      <c r="S235" s="77">
        <v>0</v>
      </c>
      <c r="T235" s="77">
        <v>0</v>
      </c>
      <c r="U235" s="21">
        <f t="shared" si="39"/>
        <v>384</v>
      </c>
      <c r="V235" s="21">
        <f>(D235+F235+H235+L235+J235+N235+P235+R235+T235)</f>
        <v>147</v>
      </c>
      <c r="W235" s="22">
        <f t="shared" si="41"/>
        <v>531</v>
      </c>
      <c r="X235" s="121">
        <v>14</v>
      </c>
      <c r="Y235" s="121">
        <v>0</v>
      </c>
      <c r="Z235" s="121">
        <v>0</v>
      </c>
      <c r="AA235" s="121">
        <v>0</v>
      </c>
      <c r="AB235" s="121">
        <v>75</v>
      </c>
      <c r="AC235" s="121">
        <v>65</v>
      </c>
      <c r="AD235" s="79">
        <f t="shared" si="43"/>
        <v>685</v>
      </c>
      <c r="AE235" s="24"/>
      <c r="AF235" s="25"/>
      <c r="AG235" s="12"/>
    </row>
    <row r="236" spans="1:33" ht="18">
      <c r="A236" s="19">
        <f t="shared" si="42"/>
        <v>42993</v>
      </c>
      <c r="B236" s="20"/>
      <c r="C236" s="77">
        <v>287</v>
      </c>
      <c r="D236" s="77">
        <v>27</v>
      </c>
      <c r="E236" s="77">
        <v>35</v>
      </c>
      <c r="F236" s="77">
        <v>2</v>
      </c>
      <c r="G236" s="77">
        <v>0</v>
      </c>
      <c r="H236" s="77">
        <v>0</v>
      </c>
      <c r="I236" s="77">
        <v>12</v>
      </c>
      <c r="J236" s="77">
        <v>5</v>
      </c>
      <c r="K236" s="77">
        <v>3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78</v>
      </c>
      <c r="R236" s="77">
        <v>13</v>
      </c>
      <c r="S236" s="77">
        <v>0</v>
      </c>
      <c r="T236" s="77">
        <v>0</v>
      </c>
      <c r="U236" s="21">
        <f t="shared" si="39"/>
        <v>415</v>
      </c>
      <c r="V236" s="21">
        <f t="shared" si="40"/>
        <v>47</v>
      </c>
      <c r="W236" s="22">
        <f t="shared" si="41"/>
        <v>462</v>
      </c>
      <c r="X236" s="121">
        <v>0</v>
      </c>
      <c r="Y236" s="121">
        <v>1</v>
      </c>
      <c r="Z236" s="121">
        <v>0</v>
      </c>
      <c r="AA236" s="121">
        <v>0</v>
      </c>
      <c r="AB236" s="121">
        <v>54</v>
      </c>
      <c r="AC236" s="121">
        <v>15</v>
      </c>
      <c r="AD236" s="79">
        <f t="shared" si="43"/>
        <v>532</v>
      </c>
      <c r="AE236" s="24"/>
      <c r="AF236" s="25"/>
      <c r="AG236" s="12"/>
    </row>
    <row r="237" spans="1:33" ht="18">
      <c r="A237" s="19">
        <f t="shared" si="42"/>
        <v>42994</v>
      </c>
      <c r="B237" s="20"/>
      <c r="C237" s="77">
        <v>316</v>
      </c>
      <c r="D237" s="77">
        <v>103</v>
      </c>
      <c r="E237" s="77">
        <v>62</v>
      </c>
      <c r="F237" s="77">
        <v>2</v>
      </c>
      <c r="G237" s="77">
        <v>0</v>
      </c>
      <c r="H237" s="77">
        <v>0</v>
      </c>
      <c r="I237" s="77">
        <v>7</v>
      </c>
      <c r="J237" s="77">
        <v>2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99</v>
      </c>
      <c r="R237" s="77">
        <v>8</v>
      </c>
      <c r="S237" s="77">
        <v>0</v>
      </c>
      <c r="T237" s="77">
        <v>0</v>
      </c>
      <c r="U237" s="21">
        <f t="shared" si="39"/>
        <v>484</v>
      </c>
      <c r="V237" s="21">
        <f t="shared" si="40"/>
        <v>115</v>
      </c>
      <c r="W237" s="22">
        <f t="shared" si="41"/>
        <v>599</v>
      </c>
      <c r="X237" s="121">
        <v>4</v>
      </c>
      <c r="Y237" s="121">
        <v>0</v>
      </c>
      <c r="Z237" s="121">
        <v>0</v>
      </c>
      <c r="AA237" s="121">
        <v>0</v>
      </c>
      <c r="AB237" s="121">
        <v>42</v>
      </c>
      <c r="AC237" s="121">
        <v>14</v>
      </c>
      <c r="AD237" s="79">
        <f t="shared" si="43"/>
        <v>659</v>
      </c>
      <c r="AE237" s="24"/>
      <c r="AF237" s="25"/>
      <c r="AG237" s="12"/>
    </row>
    <row r="238" spans="1:33" ht="18">
      <c r="A238" s="19">
        <f t="shared" si="42"/>
        <v>42995</v>
      </c>
      <c r="B238" s="20"/>
      <c r="C238" s="77">
        <v>327</v>
      </c>
      <c r="D238" s="77">
        <v>156</v>
      </c>
      <c r="E238" s="77">
        <v>29</v>
      </c>
      <c r="F238" s="77">
        <v>4</v>
      </c>
      <c r="G238" s="77">
        <v>0</v>
      </c>
      <c r="H238" s="77">
        <v>0</v>
      </c>
      <c r="I238" s="77">
        <v>14</v>
      </c>
      <c r="J238" s="77">
        <v>6</v>
      </c>
      <c r="K238" s="77">
        <v>7</v>
      </c>
      <c r="L238" s="77">
        <v>5</v>
      </c>
      <c r="M238" s="77">
        <v>0</v>
      </c>
      <c r="N238" s="77">
        <v>0</v>
      </c>
      <c r="O238" s="77">
        <v>0</v>
      </c>
      <c r="P238" s="77">
        <v>0</v>
      </c>
      <c r="Q238" s="77">
        <v>115</v>
      </c>
      <c r="R238" s="77">
        <v>22</v>
      </c>
      <c r="S238" s="77">
        <v>0</v>
      </c>
      <c r="T238" s="77">
        <v>0</v>
      </c>
      <c r="U238" s="21">
        <f t="shared" si="39"/>
        <v>492</v>
      </c>
      <c r="V238" s="21">
        <f t="shared" si="40"/>
        <v>193</v>
      </c>
      <c r="W238" s="22">
        <f t="shared" si="41"/>
        <v>685</v>
      </c>
      <c r="X238" s="121">
        <v>3</v>
      </c>
      <c r="Y238" s="121">
        <v>4</v>
      </c>
      <c r="Z238" s="121">
        <v>0</v>
      </c>
      <c r="AA238" s="121">
        <v>0</v>
      </c>
      <c r="AB238" s="121">
        <v>45</v>
      </c>
      <c r="AC238" s="121">
        <v>69</v>
      </c>
      <c r="AD238" s="79">
        <f t="shared" si="43"/>
        <v>806</v>
      </c>
      <c r="AE238" s="24"/>
      <c r="AF238" s="25"/>
      <c r="AG238" s="12"/>
    </row>
    <row r="239" spans="1:33" ht="18">
      <c r="A239" s="19">
        <f t="shared" si="42"/>
        <v>42996</v>
      </c>
      <c r="B239" s="20"/>
      <c r="C239" s="77">
        <v>149</v>
      </c>
      <c r="D239" s="77">
        <v>108</v>
      </c>
      <c r="E239" s="77">
        <v>20</v>
      </c>
      <c r="F239" s="77">
        <v>3</v>
      </c>
      <c r="G239" s="77">
        <v>0</v>
      </c>
      <c r="H239" s="77">
        <v>0</v>
      </c>
      <c r="I239" s="77">
        <v>10</v>
      </c>
      <c r="J239" s="77">
        <v>7</v>
      </c>
      <c r="K239" s="77">
        <v>1</v>
      </c>
      <c r="L239" s="77">
        <v>3</v>
      </c>
      <c r="M239" s="77">
        <v>0</v>
      </c>
      <c r="N239" s="77">
        <v>0</v>
      </c>
      <c r="O239" s="77">
        <v>0</v>
      </c>
      <c r="P239" s="77">
        <v>0</v>
      </c>
      <c r="Q239" s="77">
        <v>69</v>
      </c>
      <c r="R239" s="77">
        <v>28</v>
      </c>
      <c r="S239" s="77">
        <v>0</v>
      </c>
      <c r="T239" s="77">
        <v>0</v>
      </c>
      <c r="U239" s="21">
        <f t="shared" si="39"/>
        <v>249</v>
      </c>
      <c r="V239" s="21">
        <f t="shared" si="40"/>
        <v>149</v>
      </c>
      <c r="W239" s="22">
        <f t="shared" si="41"/>
        <v>398</v>
      </c>
      <c r="X239" s="121">
        <v>0</v>
      </c>
      <c r="Y239" s="121">
        <v>0</v>
      </c>
      <c r="Z239" s="121">
        <v>0</v>
      </c>
      <c r="AA239" s="121">
        <v>0</v>
      </c>
      <c r="AB239" s="121">
        <v>25</v>
      </c>
      <c r="AC239" s="121">
        <v>72</v>
      </c>
      <c r="AD239" s="79">
        <f t="shared" si="43"/>
        <v>495</v>
      </c>
      <c r="AE239" s="24"/>
      <c r="AF239" s="25"/>
      <c r="AG239" s="9"/>
    </row>
    <row r="240" spans="1:33" ht="18">
      <c r="A240" s="19">
        <f t="shared" si="42"/>
        <v>42997</v>
      </c>
      <c r="B240" s="20"/>
      <c r="C240" s="77">
        <v>345</v>
      </c>
      <c r="D240" s="77">
        <v>443</v>
      </c>
      <c r="E240" s="77">
        <v>37</v>
      </c>
      <c r="F240" s="77">
        <v>19</v>
      </c>
      <c r="G240" s="77">
        <v>0</v>
      </c>
      <c r="H240" s="77">
        <v>0</v>
      </c>
      <c r="I240" s="77">
        <v>36</v>
      </c>
      <c r="J240" s="77">
        <v>4</v>
      </c>
      <c r="K240" s="77">
        <v>1</v>
      </c>
      <c r="L240" s="77">
        <v>3</v>
      </c>
      <c r="M240" s="77">
        <v>0</v>
      </c>
      <c r="N240" s="77">
        <v>0</v>
      </c>
      <c r="O240" s="77">
        <v>0</v>
      </c>
      <c r="P240" s="77">
        <v>0</v>
      </c>
      <c r="Q240" s="77">
        <v>104</v>
      </c>
      <c r="R240" s="77">
        <v>22</v>
      </c>
      <c r="S240" s="77">
        <v>0</v>
      </c>
      <c r="T240" s="77">
        <v>0</v>
      </c>
      <c r="U240" s="21">
        <f t="shared" si="39"/>
        <v>523</v>
      </c>
      <c r="V240" s="21">
        <f t="shared" si="40"/>
        <v>491</v>
      </c>
      <c r="W240" s="22">
        <f t="shared" si="41"/>
        <v>1014</v>
      </c>
      <c r="X240" s="121">
        <v>1</v>
      </c>
      <c r="Y240" s="121">
        <v>0</v>
      </c>
      <c r="Z240" s="121">
        <v>0</v>
      </c>
      <c r="AA240" s="121">
        <v>0</v>
      </c>
      <c r="AB240" s="121">
        <v>37</v>
      </c>
      <c r="AC240" s="121">
        <v>13</v>
      </c>
      <c r="AD240" s="79">
        <f t="shared" si="43"/>
        <v>1065</v>
      </c>
      <c r="AE240" s="24"/>
      <c r="AF240" s="25"/>
      <c r="AG240" s="12"/>
    </row>
    <row r="241" spans="1:33" ht="18">
      <c r="A241" s="19">
        <f t="shared" si="42"/>
        <v>42998</v>
      </c>
      <c r="B241" s="20"/>
      <c r="C241" s="77">
        <v>351</v>
      </c>
      <c r="D241" s="77">
        <v>473</v>
      </c>
      <c r="E241" s="77">
        <v>27</v>
      </c>
      <c r="F241" s="77">
        <v>28</v>
      </c>
      <c r="G241" s="77">
        <v>0</v>
      </c>
      <c r="H241" s="77">
        <v>0</v>
      </c>
      <c r="I241" s="77">
        <v>25</v>
      </c>
      <c r="J241" s="77">
        <v>23</v>
      </c>
      <c r="K241" s="77">
        <v>9</v>
      </c>
      <c r="L241" s="77">
        <v>5</v>
      </c>
      <c r="M241" s="77">
        <v>0</v>
      </c>
      <c r="N241" s="77">
        <v>0</v>
      </c>
      <c r="O241" s="77">
        <v>0</v>
      </c>
      <c r="P241" s="77">
        <v>0</v>
      </c>
      <c r="Q241" s="77">
        <v>78</v>
      </c>
      <c r="R241" s="77">
        <v>27</v>
      </c>
      <c r="S241" s="77">
        <v>0</v>
      </c>
      <c r="T241" s="77">
        <v>0</v>
      </c>
      <c r="U241" s="21">
        <f t="shared" si="39"/>
        <v>490</v>
      </c>
      <c r="V241" s="21">
        <f t="shared" si="40"/>
        <v>556</v>
      </c>
      <c r="W241" s="22">
        <f t="shared" si="41"/>
        <v>1046</v>
      </c>
      <c r="X241" s="121">
        <v>2</v>
      </c>
      <c r="Y241" s="121">
        <v>6</v>
      </c>
      <c r="Z241" s="121">
        <v>0</v>
      </c>
      <c r="AA241" s="121">
        <v>0</v>
      </c>
      <c r="AB241" s="121">
        <v>34</v>
      </c>
      <c r="AC241" s="121">
        <v>32</v>
      </c>
      <c r="AD241" s="79">
        <f t="shared" si="43"/>
        <v>1120</v>
      </c>
      <c r="AE241" s="24"/>
      <c r="AF241" s="25"/>
      <c r="AG241" s="12"/>
    </row>
    <row r="242" spans="1:33" ht="18">
      <c r="A242" s="19">
        <f t="shared" si="42"/>
        <v>42999</v>
      </c>
      <c r="B242" s="20"/>
      <c r="C242" s="77">
        <v>574</v>
      </c>
      <c r="D242" s="77">
        <v>626</v>
      </c>
      <c r="E242" s="77">
        <v>40</v>
      </c>
      <c r="F242" s="77">
        <v>65</v>
      </c>
      <c r="G242" s="77">
        <v>0</v>
      </c>
      <c r="H242" s="77">
        <v>0</v>
      </c>
      <c r="I242" s="77">
        <v>84</v>
      </c>
      <c r="J242" s="77">
        <v>69</v>
      </c>
      <c r="K242" s="77">
        <v>10</v>
      </c>
      <c r="L242" s="77">
        <v>18</v>
      </c>
      <c r="M242" s="77">
        <v>0</v>
      </c>
      <c r="N242" s="77">
        <v>0</v>
      </c>
      <c r="O242" s="77">
        <v>0</v>
      </c>
      <c r="P242" s="77">
        <v>0</v>
      </c>
      <c r="Q242" s="77">
        <v>114</v>
      </c>
      <c r="R242" s="77">
        <v>31</v>
      </c>
      <c r="S242" s="77">
        <v>0</v>
      </c>
      <c r="T242" s="77">
        <v>0</v>
      </c>
      <c r="U242" s="21">
        <f t="shared" si="39"/>
        <v>822</v>
      </c>
      <c r="V242" s="21">
        <f t="shared" si="40"/>
        <v>809</v>
      </c>
      <c r="W242" s="22">
        <f t="shared" si="41"/>
        <v>1631</v>
      </c>
      <c r="X242" s="121">
        <v>0</v>
      </c>
      <c r="Y242" s="121">
        <v>12</v>
      </c>
      <c r="Z242" s="121">
        <v>0</v>
      </c>
      <c r="AA242" s="121">
        <v>0</v>
      </c>
      <c r="AB242" s="121">
        <v>22</v>
      </c>
      <c r="AC242" s="121">
        <v>14</v>
      </c>
      <c r="AD242" s="79">
        <f t="shared" si="43"/>
        <v>1679</v>
      </c>
      <c r="AE242" s="24"/>
      <c r="AF242" s="25"/>
      <c r="AG242" s="12"/>
    </row>
    <row r="243" spans="1:33" ht="18">
      <c r="A243" s="19">
        <f t="shared" si="42"/>
        <v>43000</v>
      </c>
      <c r="B243" s="20"/>
      <c r="C243" s="77">
        <v>744</v>
      </c>
      <c r="D243" s="77">
        <v>1021</v>
      </c>
      <c r="E243" s="77">
        <v>12</v>
      </c>
      <c r="F243" s="77">
        <v>23</v>
      </c>
      <c r="G243" s="77">
        <v>0</v>
      </c>
      <c r="H243" s="77">
        <v>0</v>
      </c>
      <c r="I243" s="77">
        <v>61</v>
      </c>
      <c r="J243" s="77">
        <v>33</v>
      </c>
      <c r="K243" s="77">
        <v>3</v>
      </c>
      <c r="L243" s="77">
        <v>6</v>
      </c>
      <c r="M243" s="77">
        <v>0</v>
      </c>
      <c r="N243" s="77">
        <v>0</v>
      </c>
      <c r="O243" s="77">
        <v>0</v>
      </c>
      <c r="P243" s="77">
        <v>0</v>
      </c>
      <c r="Q243" s="77">
        <v>107</v>
      </c>
      <c r="R243" s="77">
        <v>20</v>
      </c>
      <c r="S243" s="77">
        <v>0</v>
      </c>
      <c r="T243" s="77">
        <v>0</v>
      </c>
      <c r="U243" s="21">
        <f t="shared" si="39"/>
        <v>927</v>
      </c>
      <c r="V243" s="21">
        <f t="shared" si="40"/>
        <v>1103</v>
      </c>
      <c r="W243" s="22">
        <f t="shared" si="41"/>
        <v>2030</v>
      </c>
      <c r="X243" s="121">
        <v>2</v>
      </c>
      <c r="Y243" s="121">
        <v>7</v>
      </c>
      <c r="Z243" s="121">
        <v>0</v>
      </c>
      <c r="AA243" s="121">
        <v>0</v>
      </c>
      <c r="AB243" s="121">
        <v>15</v>
      </c>
      <c r="AC243" s="121">
        <v>26</v>
      </c>
      <c r="AD243" s="79">
        <f t="shared" si="43"/>
        <v>2080</v>
      </c>
      <c r="AE243" s="122"/>
      <c r="AF243" s="25"/>
      <c r="AG243" s="12"/>
    </row>
    <row r="244" spans="1:33" ht="18">
      <c r="A244" s="19">
        <f t="shared" si="42"/>
        <v>43001</v>
      </c>
      <c r="B244" s="20"/>
      <c r="C244" s="77">
        <v>347</v>
      </c>
      <c r="D244" s="77">
        <v>426</v>
      </c>
      <c r="E244" s="77">
        <v>22</v>
      </c>
      <c r="F244" s="77">
        <v>25</v>
      </c>
      <c r="G244" s="77">
        <v>0</v>
      </c>
      <c r="H244" s="77">
        <v>0</v>
      </c>
      <c r="I244" s="77">
        <v>222</v>
      </c>
      <c r="J244" s="77">
        <v>55</v>
      </c>
      <c r="K244" s="77">
        <v>26</v>
      </c>
      <c r="L244" s="77">
        <v>11</v>
      </c>
      <c r="M244" s="77">
        <v>0</v>
      </c>
      <c r="N244" s="77">
        <v>0</v>
      </c>
      <c r="O244" s="77">
        <v>0</v>
      </c>
      <c r="P244" s="77">
        <v>0</v>
      </c>
      <c r="Q244" s="77">
        <v>167</v>
      </c>
      <c r="R244" s="77">
        <v>25</v>
      </c>
      <c r="S244" s="77">
        <v>0</v>
      </c>
      <c r="T244" s="77">
        <v>0</v>
      </c>
      <c r="U244" s="21">
        <f t="shared" si="39"/>
        <v>784</v>
      </c>
      <c r="V244" s="21">
        <f t="shared" si="40"/>
        <v>542</v>
      </c>
      <c r="W244" s="22">
        <f t="shared" si="41"/>
        <v>1326</v>
      </c>
      <c r="X244" s="121">
        <v>1</v>
      </c>
      <c r="Y244" s="121">
        <v>5</v>
      </c>
      <c r="Z244" s="121">
        <v>0</v>
      </c>
      <c r="AA244" s="121">
        <v>0</v>
      </c>
      <c r="AB244" s="121">
        <v>25</v>
      </c>
      <c r="AC244" s="121">
        <v>31</v>
      </c>
      <c r="AD244" s="79">
        <f t="shared" si="43"/>
        <v>1388</v>
      </c>
      <c r="AE244" s="122"/>
      <c r="AF244" s="25"/>
      <c r="AG244" s="12"/>
    </row>
    <row r="245" spans="1:33" ht="18">
      <c r="A245" s="19">
        <f t="shared" si="42"/>
        <v>43002</v>
      </c>
      <c r="B245" s="20"/>
      <c r="C245" s="77">
        <v>224</v>
      </c>
      <c r="D245" s="77">
        <v>622</v>
      </c>
      <c r="E245" s="77">
        <v>28</v>
      </c>
      <c r="F245" s="77">
        <v>31</v>
      </c>
      <c r="G245" s="77">
        <v>0</v>
      </c>
      <c r="H245" s="77">
        <v>0</v>
      </c>
      <c r="I245" s="77">
        <v>386</v>
      </c>
      <c r="J245" s="77">
        <v>87</v>
      </c>
      <c r="K245" s="77">
        <v>20</v>
      </c>
      <c r="L245" s="77">
        <v>10</v>
      </c>
      <c r="M245" s="77">
        <v>0</v>
      </c>
      <c r="N245" s="77">
        <v>0</v>
      </c>
      <c r="O245" s="77">
        <v>0</v>
      </c>
      <c r="P245" s="77">
        <v>0</v>
      </c>
      <c r="Q245" s="77">
        <v>109</v>
      </c>
      <c r="R245" s="77">
        <v>28</v>
      </c>
      <c r="S245" s="77">
        <v>0</v>
      </c>
      <c r="T245" s="77">
        <v>0</v>
      </c>
      <c r="U245" s="21">
        <f t="shared" si="39"/>
        <v>767</v>
      </c>
      <c r="V245" s="21">
        <f t="shared" si="40"/>
        <v>778</v>
      </c>
      <c r="W245" s="22">
        <f t="shared" si="41"/>
        <v>1545</v>
      </c>
      <c r="X245" s="121">
        <v>8</v>
      </c>
      <c r="Y245" s="121">
        <v>0</v>
      </c>
      <c r="Z245" s="121">
        <v>0</v>
      </c>
      <c r="AA245" s="121">
        <v>0</v>
      </c>
      <c r="AB245" s="121">
        <v>23</v>
      </c>
      <c r="AC245" s="121">
        <v>31</v>
      </c>
      <c r="AD245" s="79">
        <f t="shared" si="43"/>
        <v>1607</v>
      </c>
      <c r="AE245" s="24"/>
      <c r="AF245" s="25"/>
      <c r="AG245" s="12"/>
    </row>
    <row r="246" spans="1:33" ht="18">
      <c r="A246" s="19">
        <f t="shared" si="42"/>
        <v>43003</v>
      </c>
      <c r="B246" s="20"/>
      <c r="C246" s="77">
        <v>448</v>
      </c>
      <c r="D246" s="77">
        <v>297</v>
      </c>
      <c r="E246" s="77">
        <v>23</v>
      </c>
      <c r="F246" s="77">
        <v>13</v>
      </c>
      <c r="G246" s="77">
        <v>0</v>
      </c>
      <c r="H246" s="77">
        <v>0</v>
      </c>
      <c r="I246" s="77">
        <v>170</v>
      </c>
      <c r="J246" s="77">
        <v>320</v>
      </c>
      <c r="K246" s="77">
        <v>32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133</v>
      </c>
      <c r="R246" s="77">
        <v>159</v>
      </c>
      <c r="S246" s="77">
        <v>0</v>
      </c>
      <c r="T246" s="77">
        <v>0</v>
      </c>
      <c r="U246" s="21">
        <f t="shared" si="39"/>
        <v>806</v>
      </c>
      <c r="V246" s="21">
        <f t="shared" si="40"/>
        <v>789</v>
      </c>
      <c r="W246" s="22">
        <f t="shared" si="41"/>
        <v>1595</v>
      </c>
      <c r="X246" s="121">
        <v>0</v>
      </c>
      <c r="Y246" s="121">
        <v>0</v>
      </c>
      <c r="Z246" s="121">
        <v>0</v>
      </c>
      <c r="AA246" s="121">
        <v>0</v>
      </c>
      <c r="AB246" s="121">
        <v>9</v>
      </c>
      <c r="AC246" s="121">
        <v>10</v>
      </c>
      <c r="AD246" s="79">
        <f t="shared" si="43"/>
        <v>1614</v>
      </c>
      <c r="AE246" s="24"/>
      <c r="AF246" s="25"/>
      <c r="AG246" s="9"/>
    </row>
    <row r="247" spans="1:33" ht="18">
      <c r="A247" s="19">
        <f t="shared" si="42"/>
        <v>43004</v>
      </c>
      <c r="B247" s="20"/>
      <c r="C247" s="77">
        <v>652</v>
      </c>
      <c r="D247" s="77">
        <v>526</v>
      </c>
      <c r="E247" s="77">
        <v>33</v>
      </c>
      <c r="F247" s="77">
        <v>37</v>
      </c>
      <c r="G247" s="77">
        <v>0</v>
      </c>
      <c r="H247" s="77"/>
      <c r="I247" s="77">
        <v>299</v>
      </c>
      <c r="J247" s="77">
        <v>45</v>
      </c>
      <c r="K247" s="77">
        <v>37</v>
      </c>
      <c r="L247" s="77">
        <v>3</v>
      </c>
      <c r="M247" s="77">
        <v>0</v>
      </c>
      <c r="N247" s="77">
        <v>0</v>
      </c>
      <c r="O247" s="77">
        <v>0</v>
      </c>
      <c r="P247" s="77">
        <v>0</v>
      </c>
      <c r="Q247" s="77">
        <v>161</v>
      </c>
      <c r="R247" s="77">
        <v>22</v>
      </c>
      <c r="S247" s="77">
        <v>0</v>
      </c>
      <c r="T247" s="77">
        <v>0</v>
      </c>
      <c r="U247" s="21">
        <f t="shared" si="39"/>
        <v>1182</v>
      </c>
      <c r="V247" s="21">
        <f t="shared" si="40"/>
        <v>633</v>
      </c>
      <c r="W247" s="22">
        <f t="shared" si="41"/>
        <v>1815</v>
      </c>
      <c r="X247" s="121">
        <v>6</v>
      </c>
      <c r="Y247" s="121">
        <v>0</v>
      </c>
      <c r="Z247" s="121">
        <v>0</v>
      </c>
      <c r="AA247" s="121">
        <v>0</v>
      </c>
      <c r="AB247" s="121">
        <v>21</v>
      </c>
      <c r="AC247" s="121">
        <v>5</v>
      </c>
      <c r="AD247" s="79">
        <f t="shared" si="43"/>
        <v>1847</v>
      </c>
      <c r="AE247" s="24"/>
      <c r="AF247" s="25"/>
      <c r="AG247" s="12"/>
    </row>
    <row r="248" spans="1:33" ht="18">
      <c r="A248" s="19">
        <f t="shared" si="42"/>
        <v>43005</v>
      </c>
      <c r="B248" s="20"/>
      <c r="C248" s="77">
        <v>302</v>
      </c>
      <c r="D248" s="77">
        <v>427</v>
      </c>
      <c r="E248" s="77">
        <v>45</v>
      </c>
      <c r="F248" s="77">
        <v>17</v>
      </c>
      <c r="G248" s="77">
        <v>0</v>
      </c>
      <c r="H248" s="77">
        <v>0</v>
      </c>
      <c r="I248" s="77">
        <v>387</v>
      </c>
      <c r="J248" s="77">
        <v>53</v>
      </c>
      <c r="K248" s="77">
        <v>17</v>
      </c>
      <c r="L248" s="77">
        <v>9</v>
      </c>
      <c r="M248" s="77">
        <v>0</v>
      </c>
      <c r="N248" s="77">
        <v>0</v>
      </c>
      <c r="O248" s="77">
        <v>0</v>
      </c>
      <c r="P248" s="77">
        <v>0</v>
      </c>
      <c r="Q248" s="77">
        <v>102</v>
      </c>
      <c r="R248" s="77">
        <v>29</v>
      </c>
      <c r="S248" s="77">
        <v>0</v>
      </c>
      <c r="T248" s="77">
        <v>0</v>
      </c>
      <c r="U248" s="21">
        <f t="shared" si="39"/>
        <v>853</v>
      </c>
      <c r="V248" s="21">
        <f t="shared" si="40"/>
        <v>535</v>
      </c>
      <c r="W248" s="22">
        <f t="shared" si="41"/>
        <v>1388</v>
      </c>
      <c r="X248" s="121">
        <v>0</v>
      </c>
      <c r="Y248" s="121">
        <v>4</v>
      </c>
      <c r="Z248" s="121">
        <v>0</v>
      </c>
      <c r="AA248" s="121">
        <v>0</v>
      </c>
      <c r="AB248" s="121">
        <v>20</v>
      </c>
      <c r="AC248" s="121">
        <v>18</v>
      </c>
      <c r="AD248" s="79">
        <f t="shared" si="43"/>
        <v>1430</v>
      </c>
      <c r="AE248" s="24"/>
      <c r="AF248" s="25"/>
      <c r="AG248" s="12"/>
    </row>
    <row r="249" spans="1:33" ht="18">
      <c r="A249" s="19">
        <f t="shared" si="42"/>
        <v>43006</v>
      </c>
      <c r="B249" s="20"/>
      <c r="C249" s="77">
        <v>166</v>
      </c>
      <c r="D249" s="77">
        <v>201</v>
      </c>
      <c r="E249" s="77">
        <v>31</v>
      </c>
      <c r="F249" s="77">
        <v>14</v>
      </c>
      <c r="G249" s="77">
        <v>0</v>
      </c>
      <c r="H249" s="77">
        <v>0</v>
      </c>
      <c r="I249" s="77">
        <v>472</v>
      </c>
      <c r="J249" s="77">
        <v>40</v>
      </c>
      <c r="K249" s="77">
        <v>0</v>
      </c>
      <c r="L249" s="77">
        <v>2</v>
      </c>
      <c r="M249" s="77">
        <v>0</v>
      </c>
      <c r="N249" s="77">
        <v>0</v>
      </c>
      <c r="O249" s="77">
        <v>0</v>
      </c>
      <c r="P249" s="77">
        <v>0</v>
      </c>
      <c r="Q249" s="77">
        <v>252</v>
      </c>
      <c r="R249" s="77">
        <v>15</v>
      </c>
      <c r="S249" s="77">
        <v>0</v>
      </c>
      <c r="T249" s="77">
        <v>0</v>
      </c>
      <c r="U249" s="21">
        <f t="shared" si="39"/>
        <v>921</v>
      </c>
      <c r="V249" s="21">
        <f t="shared" si="40"/>
        <v>272</v>
      </c>
      <c r="W249" s="22">
        <f t="shared" si="41"/>
        <v>1193</v>
      </c>
      <c r="X249" s="121">
        <v>0</v>
      </c>
      <c r="Y249" s="121">
        <v>0</v>
      </c>
      <c r="Z249" s="121">
        <v>0</v>
      </c>
      <c r="AA249" s="121">
        <v>0</v>
      </c>
      <c r="AB249" s="121">
        <v>9</v>
      </c>
      <c r="AC249" s="121">
        <v>24</v>
      </c>
      <c r="AD249" s="79">
        <f t="shared" si="43"/>
        <v>1226</v>
      </c>
      <c r="AE249" s="24"/>
      <c r="AF249" s="25"/>
      <c r="AG249" s="12"/>
    </row>
    <row r="250" spans="1:33" ht="18">
      <c r="A250" s="19">
        <f t="shared" si="42"/>
        <v>43007</v>
      </c>
      <c r="B250" s="20"/>
      <c r="C250" s="77">
        <v>477</v>
      </c>
      <c r="D250" s="77">
        <v>822</v>
      </c>
      <c r="E250" s="77">
        <v>21</v>
      </c>
      <c r="F250" s="77">
        <v>18</v>
      </c>
      <c r="G250" s="77">
        <v>0</v>
      </c>
      <c r="H250" s="77">
        <v>0</v>
      </c>
      <c r="I250" s="77">
        <v>503</v>
      </c>
      <c r="J250" s="77">
        <v>150</v>
      </c>
      <c r="K250" s="77">
        <v>43</v>
      </c>
      <c r="L250" s="77">
        <v>18</v>
      </c>
      <c r="M250" s="77">
        <v>0</v>
      </c>
      <c r="N250" s="77">
        <v>0</v>
      </c>
      <c r="O250" s="77">
        <v>0</v>
      </c>
      <c r="P250" s="77">
        <v>0</v>
      </c>
      <c r="Q250" s="77">
        <v>157</v>
      </c>
      <c r="R250" s="77">
        <v>36</v>
      </c>
      <c r="S250" s="77">
        <v>0</v>
      </c>
      <c r="T250" s="77">
        <v>0</v>
      </c>
      <c r="U250" s="21">
        <f t="shared" si="39"/>
        <v>1201</v>
      </c>
      <c r="V250" s="21">
        <f t="shared" si="40"/>
        <v>1044</v>
      </c>
      <c r="W250" s="22">
        <f t="shared" si="41"/>
        <v>2245</v>
      </c>
      <c r="X250" s="121">
        <v>0</v>
      </c>
      <c r="Y250" s="121">
        <v>3</v>
      </c>
      <c r="Z250" s="121">
        <v>0</v>
      </c>
      <c r="AA250" s="121">
        <v>0</v>
      </c>
      <c r="AB250" s="121">
        <v>18</v>
      </c>
      <c r="AC250" s="121">
        <v>27</v>
      </c>
      <c r="AD250" s="79">
        <f t="shared" si="43"/>
        <v>2293</v>
      </c>
      <c r="AE250" s="24"/>
      <c r="AF250" s="25"/>
      <c r="AG250" s="12"/>
    </row>
    <row r="251" spans="1:33" ht="18">
      <c r="A251" s="26">
        <f t="shared" si="42"/>
        <v>43008</v>
      </c>
      <c r="B251" s="27"/>
      <c r="C251" s="81">
        <v>789</v>
      </c>
      <c r="D251" s="81">
        <v>695</v>
      </c>
      <c r="E251" s="81">
        <v>44</v>
      </c>
      <c r="F251" s="81">
        <v>14</v>
      </c>
      <c r="G251" s="81">
        <v>0</v>
      </c>
      <c r="H251" s="81">
        <v>0</v>
      </c>
      <c r="I251" s="81">
        <v>528</v>
      </c>
      <c r="J251" s="81">
        <v>158</v>
      </c>
      <c r="K251" s="81">
        <v>47</v>
      </c>
      <c r="L251" s="81">
        <v>24</v>
      </c>
      <c r="M251" s="81">
        <v>0</v>
      </c>
      <c r="N251" s="81">
        <v>0</v>
      </c>
      <c r="O251" s="81">
        <v>0</v>
      </c>
      <c r="P251" s="81">
        <v>0</v>
      </c>
      <c r="Q251" s="81">
        <v>112</v>
      </c>
      <c r="R251" s="81">
        <v>67</v>
      </c>
      <c r="S251" s="81">
        <v>0</v>
      </c>
      <c r="T251" s="81">
        <v>0</v>
      </c>
      <c r="U251" s="21">
        <f>(C251+E251+G251+K251+I251+M251+O251+Q251+S251)</f>
        <v>1520</v>
      </c>
      <c r="V251" s="21">
        <f t="shared" si="40"/>
        <v>958</v>
      </c>
      <c r="W251" s="28">
        <f t="shared" si="41"/>
        <v>2478</v>
      </c>
      <c r="X251" s="81">
        <v>5</v>
      </c>
      <c r="Y251" s="81">
        <v>0</v>
      </c>
      <c r="Z251" s="81">
        <v>0</v>
      </c>
      <c r="AA251" s="81">
        <v>0</v>
      </c>
      <c r="AB251" s="81">
        <v>20</v>
      </c>
      <c r="AC251" s="81">
        <v>17</v>
      </c>
      <c r="AD251" s="111">
        <f t="shared" si="43"/>
        <v>2520</v>
      </c>
      <c r="AE251" s="24"/>
      <c r="AF251" s="25"/>
      <c r="AG251" s="12"/>
    </row>
    <row r="252" spans="1:33" ht="18">
      <c r="A252" s="30" t="s">
        <v>16</v>
      </c>
      <c r="B252" s="45"/>
      <c r="C252" s="82">
        <f aca="true" t="shared" si="44" ref="C252:AD252">SUM(C222:C251)</f>
        <v>8688</v>
      </c>
      <c r="D252" s="82">
        <f t="shared" si="44"/>
        <v>7504</v>
      </c>
      <c r="E252" s="82">
        <f t="shared" si="44"/>
        <v>858</v>
      </c>
      <c r="F252" s="82">
        <f t="shared" si="44"/>
        <v>349</v>
      </c>
      <c r="G252" s="82">
        <f>SUM(G222:G251)</f>
        <v>0</v>
      </c>
      <c r="H252" s="82">
        <f t="shared" si="44"/>
        <v>0</v>
      </c>
      <c r="I252" s="82">
        <f t="shared" si="44"/>
        <v>3246</v>
      </c>
      <c r="J252" s="82">
        <f t="shared" si="44"/>
        <v>1058</v>
      </c>
      <c r="K252" s="82">
        <f t="shared" si="44"/>
        <v>259</v>
      </c>
      <c r="L252" s="82">
        <f t="shared" si="44"/>
        <v>118</v>
      </c>
      <c r="M252" s="82">
        <f t="shared" si="44"/>
        <v>0</v>
      </c>
      <c r="N252" s="82">
        <f t="shared" si="44"/>
        <v>0</v>
      </c>
      <c r="O252" s="82">
        <f t="shared" si="44"/>
        <v>1</v>
      </c>
      <c r="P252" s="82">
        <f t="shared" si="44"/>
        <v>1</v>
      </c>
      <c r="Q252" s="82">
        <f t="shared" si="44"/>
        <v>2765</v>
      </c>
      <c r="R252" s="82">
        <f t="shared" si="44"/>
        <v>697</v>
      </c>
      <c r="S252" s="82">
        <f>SUM(S222:S251)</f>
        <v>0</v>
      </c>
      <c r="T252" s="82">
        <f>SUM(T222:T251)</f>
        <v>0</v>
      </c>
      <c r="U252" s="78">
        <f t="shared" si="44"/>
        <v>15817</v>
      </c>
      <c r="V252" s="78">
        <f t="shared" si="44"/>
        <v>9727</v>
      </c>
      <c r="W252" s="22">
        <f t="shared" si="44"/>
        <v>25544</v>
      </c>
      <c r="X252" s="82">
        <f t="shared" si="44"/>
        <v>77</v>
      </c>
      <c r="Y252" s="82">
        <f t="shared" si="44"/>
        <v>105</v>
      </c>
      <c r="Z252" s="82">
        <f t="shared" si="44"/>
        <v>0</v>
      </c>
      <c r="AA252" s="82">
        <f t="shared" si="44"/>
        <v>1</v>
      </c>
      <c r="AB252" s="82">
        <f>SUM(AB222:AB251)</f>
        <v>1788</v>
      </c>
      <c r="AC252" s="82">
        <f>SUM(AC222:AC251)</f>
        <v>1167</v>
      </c>
      <c r="AD252" s="79">
        <f t="shared" si="44"/>
        <v>28682</v>
      </c>
      <c r="AE252" s="24"/>
      <c r="AF252" s="25"/>
      <c r="AG252" s="34"/>
    </row>
    <row r="253" spans="1:33" ht="18">
      <c r="A253" s="36"/>
      <c r="B253" s="45"/>
      <c r="C253" s="159">
        <f>(C252+D252)</f>
        <v>16192</v>
      </c>
      <c r="D253" s="159"/>
      <c r="E253" s="159">
        <f>(E252+F252)</f>
        <v>1207</v>
      </c>
      <c r="F253" s="159"/>
      <c r="G253" s="159">
        <f>(G252+H252)</f>
        <v>0</v>
      </c>
      <c r="H253" s="159"/>
      <c r="I253" s="159">
        <f>(I252+J252)</f>
        <v>4304</v>
      </c>
      <c r="J253" s="159"/>
      <c r="K253" s="159">
        <f>(K252+L252)</f>
        <v>377</v>
      </c>
      <c r="L253" s="159"/>
      <c r="M253" s="159">
        <f>(M252+N252)</f>
        <v>0</v>
      </c>
      <c r="N253" s="159"/>
      <c r="O253" s="159">
        <f>(O252+P252)</f>
        <v>2</v>
      </c>
      <c r="P253" s="159"/>
      <c r="Q253" s="159">
        <f>(Q252+R252)</f>
        <v>3462</v>
      </c>
      <c r="R253" s="159"/>
      <c r="S253" s="159">
        <f>SUM(S252:T252)</f>
        <v>0</v>
      </c>
      <c r="T253" s="159"/>
      <c r="U253" s="83">
        <f>(U252/W252)</f>
        <v>0.6192060757907923</v>
      </c>
      <c r="V253" s="83">
        <f>(V252/W252)</f>
        <v>0.38079392420920766</v>
      </c>
      <c r="W253" s="40"/>
      <c r="X253" s="159">
        <f>(X252+Y252)</f>
        <v>182</v>
      </c>
      <c r="Y253" s="159"/>
      <c r="Z253" s="159">
        <f>SUM(Z252:AA252)</f>
        <v>1</v>
      </c>
      <c r="AA253" s="159"/>
      <c r="AB253" s="159">
        <f>SUM(AB252:AC252)</f>
        <v>2955</v>
      </c>
      <c r="AC253" s="159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4"/>
      <c r="B255" s="85"/>
      <c r="C255" s="86"/>
      <c r="D255" s="86"/>
      <c r="E255" s="86"/>
      <c r="F255" s="86"/>
      <c r="G255" s="86"/>
      <c r="H255" s="86"/>
      <c r="I255" s="166" t="s">
        <v>40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2" t="s">
        <v>9</v>
      </c>
      <c r="P256" s="162"/>
      <c r="Q256" s="162"/>
      <c r="R256" s="162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2"/>
      <c r="D257" s="82"/>
      <c r="E257" s="82"/>
      <c r="F257" s="82"/>
      <c r="G257" s="82"/>
      <c r="H257" s="82"/>
      <c r="I257" s="160" t="s">
        <v>1</v>
      </c>
      <c r="J257" s="161"/>
      <c r="K257" s="161"/>
      <c r="L257" s="161" t="s">
        <v>2</v>
      </c>
      <c r="M257" s="161"/>
      <c r="N257" s="161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2">
        <f>(I212+C253)</f>
        <v>78598</v>
      </c>
      <c r="J258" s="139">
        <f>(J212+E253)</f>
        <v>4014</v>
      </c>
      <c r="K258" s="139">
        <f>(K212+G253)</f>
        <v>0</v>
      </c>
      <c r="L258" s="139">
        <f>(L212+I253)</f>
        <v>4304</v>
      </c>
      <c r="M258" s="139">
        <f>(M212+K253)</f>
        <v>377</v>
      </c>
      <c r="N258" s="139">
        <f>(N212+M253)</f>
        <v>0</v>
      </c>
      <c r="O258" s="139">
        <f>(O212+O253)</f>
        <v>66670</v>
      </c>
      <c r="P258" s="139">
        <f>(P212+Q253)</f>
        <v>4701</v>
      </c>
      <c r="Q258" s="139">
        <f>(Q212+X253)</f>
        <v>8026</v>
      </c>
      <c r="R258" s="139">
        <f>(R212+Z253)</f>
        <v>5</v>
      </c>
      <c r="S258" s="139">
        <f>(S212+S253)</f>
        <v>0</v>
      </c>
      <c r="T258" s="139">
        <f>(T212+AB253)</f>
        <v>25794</v>
      </c>
      <c r="U258" s="143">
        <f>(I258+J258+K258+L258+M258+N258+O258+P258+Q258+R258+T258)</f>
        <v>192489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2"/>
      <c r="D260" s="91"/>
      <c r="E260" s="67"/>
      <c r="F260" s="67"/>
      <c r="G260" s="67"/>
      <c r="H260" s="67"/>
      <c r="I260" s="142">
        <f aca="true" t="shared" si="45" ref="I260:K261">(I214)</f>
        <v>7268</v>
      </c>
      <c r="J260" s="139">
        <f t="shared" si="45"/>
        <v>783</v>
      </c>
      <c r="K260" s="139">
        <f t="shared" si="45"/>
        <v>0</v>
      </c>
      <c r="L260" s="139"/>
      <c r="M260" s="162" t="s">
        <v>20</v>
      </c>
      <c r="N260" s="162"/>
      <c r="O260" s="162"/>
      <c r="P260" s="162"/>
      <c r="Q260" s="162"/>
      <c r="R260" s="162"/>
      <c r="S260" s="162"/>
      <c r="T260" s="162"/>
      <c r="U260" s="163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2"/>
      <c r="D261" s="91"/>
      <c r="E261" s="67"/>
      <c r="F261" s="67"/>
      <c r="G261" s="67"/>
      <c r="H261" s="67"/>
      <c r="I261" s="142">
        <f t="shared" si="45"/>
        <v>52981</v>
      </c>
      <c r="J261" s="139">
        <f t="shared" si="45"/>
        <v>1760</v>
      </c>
      <c r="K261" s="139">
        <f t="shared" si="45"/>
        <v>0</v>
      </c>
      <c r="L261" s="139"/>
      <c r="M261" s="162" t="s">
        <v>27</v>
      </c>
      <c r="N261" s="162"/>
      <c r="O261" s="162"/>
      <c r="P261" s="162"/>
      <c r="Q261" s="162"/>
      <c r="R261" s="162"/>
      <c r="S261" s="162"/>
      <c r="T261" s="162"/>
      <c r="U261" s="163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18349</v>
      </c>
      <c r="J262" s="64">
        <f>(J216+E253)</f>
        <v>1471</v>
      </c>
      <c r="K262" s="64">
        <f>(K216+G253)</f>
        <v>0</v>
      </c>
      <c r="L262" s="64"/>
      <c r="M262" s="164" t="s">
        <v>33</v>
      </c>
      <c r="N262" s="164"/>
      <c r="O262" s="164"/>
      <c r="P262" s="164"/>
      <c r="Q262" s="164"/>
      <c r="R262" s="164"/>
      <c r="S262" s="164"/>
      <c r="T262" s="164"/>
      <c r="U262" s="165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8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5"/>
      <c r="V263" s="115"/>
      <c r="W263" s="7"/>
      <c r="X263" s="67"/>
      <c r="Y263" s="67"/>
      <c r="Z263" s="46"/>
      <c r="AA263" s="46"/>
      <c r="AB263" s="46"/>
      <c r="AC263" s="46"/>
      <c r="AD263" s="116"/>
      <c r="AE263" s="1"/>
      <c r="AF263" s="9"/>
      <c r="AG263" s="110"/>
    </row>
    <row r="264" spans="1:33" ht="18">
      <c r="A264" s="119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0"/>
    </row>
    <row r="265" spans="1:33" ht="18">
      <c r="A265" s="99"/>
      <c r="B265" s="5"/>
      <c r="C265" s="176" t="s">
        <v>1</v>
      </c>
      <c r="D265" s="176"/>
      <c r="E265" s="176"/>
      <c r="F265" s="176"/>
      <c r="G265" s="176"/>
      <c r="H265" s="176"/>
      <c r="I265" s="158" t="s">
        <v>2</v>
      </c>
      <c r="J265" s="158"/>
      <c r="K265" s="158"/>
      <c r="L265" s="158"/>
      <c r="M265" s="158"/>
      <c r="N265" s="158"/>
      <c r="O265" s="158" t="s">
        <v>3</v>
      </c>
      <c r="P265" s="158"/>
      <c r="Q265" s="158" t="s">
        <v>4</v>
      </c>
      <c r="R265" s="158"/>
      <c r="S265" s="177" t="s">
        <v>34</v>
      </c>
      <c r="T265" s="177"/>
      <c r="U265" s="162" t="s">
        <v>5</v>
      </c>
      <c r="V265" s="162"/>
      <c r="W265" s="162"/>
      <c r="X265" s="158" t="s">
        <v>6</v>
      </c>
      <c r="Y265" s="158"/>
      <c r="Z265" s="172" t="s">
        <v>7</v>
      </c>
      <c r="AA265" s="172"/>
      <c r="AB265" s="172" t="s">
        <v>31</v>
      </c>
      <c r="AC265" s="172"/>
      <c r="AE265" s="1"/>
      <c r="AF265" s="9"/>
      <c r="AG265" s="9"/>
    </row>
    <row r="266" spans="1:33" ht="18">
      <c r="A266" s="4" t="s">
        <v>8</v>
      </c>
      <c r="B266" s="5"/>
      <c r="C266" s="158" t="s">
        <v>9</v>
      </c>
      <c r="D266" s="158"/>
      <c r="E266" s="158" t="s">
        <v>10</v>
      </c>
      <c r="F266" s="158"/>
      <c r="G266" s="158" t="s">
        <v>36</v>
      </c>
      <c r="H266" s="158"/>
      <c r="I266" s="158" t="s">
        <v>9</v>
      </c>
      <c r="J266" s="158"/>
      <c r="K266" s="158" t="s">
        <v>10</v>
      </c>
      <c r="L266" s="158"/>
      <c r="M266" s="158" t="s">
        <v>36</v>
      </c>
      <c r="N266" s="158"/>
      <c r="O266" s="158" t="s">
        <v>9</v>
      </c>
      <c r="P266" s="158"/>
      <c r="Q266" s="158"/>
      <c r="R266" s="158"/>
      <c r="S266" s="6"/>
      <c r="T266" s="6"/>
      <c r="U266" s="7" t="s">
        <v>11</v>
      </c>
      <c r="V266" s="7" t="s">
        <v>12</v>
      </c>
      <c r="W266" s="173" t="s">
        <v>13</v>
      </c>
      <c r="X266" s="158" t="s">
        <v>9</v>
      </c>
      <c r="Y266" s="158"/>
      <c r="Z266" s="158"/>
      <c r="AA266" s="158"/>
      <c r="AB266" s="6"/>
      <c r="AC266" s="6"/>
      <c r="AD266" s="11" t="s">
        <v>14</v>
      </c>
      <c r="AE266" s="1"/>
      <c r="AF266" s="9"/>
      <c r="AG266" s="12"/>
    </row>
    <row r="267" spans="1:33" ht="18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74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8">
      <c r="A268" s="19">
        <f>A251+1</f>
        <v>43009</v>
      </c>
      <c r="B268" s="76"/>
      <c r="C268" s="77">
        <v>432</v>
      </c>
      <c r="D268" s="77">
        <v>615</v>
      </c>
      <c r="E268" s="77">
        <v>53</v>
      </c>
      <c r="F268" s="77">
        <v>24</v>
      </c>
      <c r="G268" s="77">
        <v>0</v>
      </c>
      <c r="H268" s="77">
        <v>0</v>
      </c>
      <c r="I268" s="77">
        <v>600</v>
      </c>
      <c r="J268" s="77">
        <v>96</v>
      </c>
      <c r="K268" s="77">
        <v>59</v>
      </c>
      <c r="L268" s="77">
        <v>4</v>
      </c>
      <c r="M268" s="77">
        <v>0</v>
      </c>
      <c r="N268" s="77">
        <v>0</v>
      </c>
      <c r="O268" s="77">
        <v>0</v>
      </c>
      <c r="P268" s="77">
        <v>0</v>
      </c>
      <c r="Q268" s="77">
        <v>115</v>
      </c>
      <c r="R268" s="77">
        <v>34</v>
      </c>
      <c r="S268" s="77">
        <v>0</v>
      </c>
      <c r="T268" s="77">
        <v>0</v>
      </c>
      <c r="U268" s="21">
        <f aca="true" t="shared" si="46" ref="U268:U297">(C268+E268+G268+K268+I268+M268+O268+Q268+S268)</f>
        <v>1259</v>
      </c>
      <c r="V268" s="21">
        <f aca="true" t="shared" si="47" ref="V268:V297">(D268+F268+H268+L268+J268+N268+P268+R268+T268)</f>
        <v>773</v>
      </c>
      <c r="W268" s="22">
        <f aca="true" t="shared" si="48" ref="W268:W298">(U268+V268)</f>
        <v>2032</v>
      </c>
      <c r="X268" s="77">
        <v>8</v>
      </c>
      <c r="Y268" s="77">
        <v>1</v>
      </c>
      <c r="Z268" s="77">
        <v>0</v>
      </c>
      <c r="AA268" s="77">
        <v>0</v>
      </c>
      <c r="AB268" s="77">
        <v>14</v>
      </c>
      <c r="AC268" s="77">
        <v>17</v>
      </c>
      <c r="AD268" s="79">
        <f aca="true" t="shared" si="49" ref="AD268:AD298">(W268+X268+Y268+Z268+AA268+AB268+AC268)</f>
        <v>2072</v>
      </c>
      <c r="AE268" s="24"/>
      <c r="AF268" s="25"/>
      <c r="AG268" s="12"/>
    </row>
    <row r="269" spans="1:33" ht="18">
      <c r="A269" s="19">
        <f aca="true" t="shared" si="50" ref="A269:A298">A268+1</f>
        <v>43010</v>
      </c>
      <c r="B269" s="76"/>
      <c r="C269" s="77">
        <v>423</v>
      </c>
      <c r="D269" s="77">
        <v>387</v>
      </c>
      <c r="E269" s="77">
        <v>47</v>
      </c>
      <c r="F269" s="77">
        <v>15</v>
      </c>
      <c r="G269" s="77">
        <v>0</v>
      </c>
      <c r="H269" s="77">
        <v>0</v>
      </c>
      <c r="I269" s="77">
        <v>655</v>
      </c>
      <c r="J269" s="77">
        <v>95</v>
      </c>
      <c r="K269" s="77">
        <v>9</v>
      </c>
      <c r="L269" s="77">
        <v>14</v>
      </c>
      <c r="M269" s="77">
        <v>0</v>
      </c>
      <c r="N269" s="77">
        <v>0</v>
      </c>
      <c r="O269" s="77">
        <v>0</v>
      </c>
      <c r="P269" s="77">
        <v>0</v>
      </c>
      <c r="Q269" s="77">
        <v>95</v>
      </c>
      <c r="R269" s="77">
        <v>33</v>
      </c>
      <c r="S269" s="77">
        <v>0</v>
      </c>
      <c r="T269" s="77">
        <v>0</v>
      </c>
      <c r="U269" s="21">
        <f t="shared" si="46"/>
        <v>1229</v>
      </c>
      <c r="V269" s="21">
        <f t="shared" si="47"/>
        <v>544</v>
      </c>
      <c r="W269" s="22">
        <f t="shared" si="48"/>
        <v>1773</v>
      </c>
      <c r="X269" s="77">
        <v>0</v>
      </c>
      <c r="Y269" s="77">
        <v>0</v>
      </c>
      <c r="Z269" s="77">
        <v>0</v>
      </c>
      <c r="AA269" s="77">
        <v>0</v>
      </c>
      <c r="AB269" s="77">
        <v>7</v>
      </c>
      <c r="AC269" s="77">
        <v>8</v>
      </c>
      <c r="AD269" s="79">
        <f t="shared" si="49"/>
        <v>1788</v>
      </c>
      <c r="AE269" s="24"/>
      <c r="AF269" s="25"/>
      <c r="AG269" s="9"/>
    </row>
    <row r="270" spans="1:33" ht="18">
      <c r="A270" s="19">
        <f t="shared" si="50"/>
        <v>43011</v>
      </c>
      <c r="B270" s="76"/>
      <c r="C270" s="77">
        <v>646</v>
      </c>
      <c r="D270" s="77">
        <v>381</v>
      </c>
      <c r="E270" s="77">
        <v>34</v>
      </c>
      <c r="F270" s="77">
        <v>8</v>
      </c>
      <c r="G270" s="77">
        <v>0</v>
      </c>
      <c r="H270" s="77">
        <v>0</v>
      </c>
      <c r="I270" s="77">
        <v>313</v>
      </c>
      <c r="J270" s="77">
        <v>57</v>
      </c>
      <c r="K270" s="77">
        <v>25</v>
      </c>
      <c r="L270" s="77">
        <v>1</v>
      </c>
      <c r="M270" s="77">
        <v>0</v>
      </c>
      <c r="N270" s="77">
        <v>0</v>
      </c>
      <c r="O270" s="77">
        <v>0</v>
      </c>
      <c r="P270" s="77">
        <v>0</v>
      </c>
      <c r="Q270" s="77">
        <v>98</v>
      </c>
      <c r="R270" s="77">
        <v>5</v>
      </c>
      <c r="S270" s="77">
        <v>0</v>
      </c>
      <c r="T270" s="77">
        <v>0</v>
      </c>
      <c r="U270" s="21">
        <f t="shared" si="46"/>
        <v>1116</v>
      </c>
      <c r="V270" s="21">
        <f t="shared" si="47"/>
        <v>452</v>
      </c>
      <c r="W270" s="22">
        <f t="shared" si="48"/>
        <v>1568</v>
      </c>
      <c r="X270" s="77">
        <v>6</v>
      </c>
      <c r="Y270" s="77">
        <v>0</v>
      </c>
      <c r="Z270" s="77">
        <v>0</v>
      </c>
      <c r="AA270" s="77">
        <v>0</v>
      </c>
      <c r="AB270" s="77">
        <v>12</v>
      </c>
      <c r="AC270" s="77">
        <v>9</v>
      </c>
      <c r="AD270" s="79">
        <f t="shared" si="49"/>
        <v>1595</v>
      </c>
      <c r="AE270" s="24"/>
      <c r="AF270" s="25"/>
      <c r="AG270" s="12"/>
    </row>
    <row r="271" spans="1:33" ht="18">
      <c r="A271" s="19">
        <f t="shared" si="50"/>
        <v>43012</v>
      </c>
      <c r="B271" s="76"/>
      <c r="C271" s="77">
        <v>713</v>
      </c>
      <c r="D271" s="77">
        <v>190</v>
      </c>
      <c r="E271" s="77">
        <v>40</v>
      </c>
      <c r="F271" s="77">
        <v>44</v>
      </c>
      <c r="G271" s="77">
        <v>0</v>
      </c>
      <c r="H271" s="77">
        <v>0</v>
      </c>
      <c r="I271" s="77">
        <v>47</v>
      </c>
      <c r="J271" s="77">
        <v>55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16</v>
      </c>
      <c r="R271" s="77">
        <v>35</v>
      </c>
      <c r="S271" s="77">
        <v>0</v>
      </c>
      <c r="T271" s="77">
        <v>0</v>
      </c>
      <c r="U271" s="21">
        <f t="shared" si="46"/>
        <v>816</v>
      </c>
      <c r="V271" s="21">
        <f t="shared" si="47"/>
        <v>324</v>
      </c>
      <c r="W271" s="22">
        <f t="shared" si="48"/>
        <v>1140</v>
      </c>
      <c r="X271" s="77">
        <v>0</v>
      </c>
      <c r="Y271" s="77">
        <v>0</v>
      </c>
      <c r="Z271" s="77">
        <v>0</v>
      </c>
      <c r="AA271" s="77">
        <v>0</v>
      </c>
      <c r="AB271" s="77">
        <v>9</v>
      </c>
      <c r="AC271" s="77">
        <v>9</v>
      </c>
      <c r="AD271" s="79">
        <f t="shared" si="49"/>
        <v>1158</v>
      </c>
      <c r="AE271" s="24"/>
      <c r="AF271" s="25"/>
      <c r="AG271" s="12"/>
    </row>
    <row r="272" spans="1:33" ht="18">
      <c r="A272" s="19">
        <f t="shared" si="50"/>
        <v>43013</v>
      </c>
      <c r="B272" s="76"/>
      <c r="C272" s="77">
        <v>347</v>
      </c>
      <c r="D272" s="77">
        <v>267</v>
      </c>
      <c r="E272" s="77">
        <v>21</v>
      </c>
      <c r="F272" s="77">
        <v>16</v>
      </c>
      <c r="G272" s="77">
        <v>0</v>
      </c>
      <c r="H272" s="77">
        <v>0</v>
      </c>
      <c r="I272" s="77">
        <v>260</v>
      </c>
      <c r="J272" s="77">
        <v>3</v>
      </c>
      <c r="K272" s="77">
        <v>0</v>
      </c>
      <c r="L272" s="77">
        <v>4</v>
      </c>
      <c r="M272" s="77">
        <v>0</v>
      </c>
      <c r="N272" s="77">
        <v>0</v>
      </c>
      <c r="O272" s="77">
        <v>0</v>
      </c>
      <c r="P272" s="77">
        <v>0</v>
      </c>
      <c r="Q272" s="77">
        <v>205</v>
      </c>
      <c r="R272" s="77">
        <v>4</v>
      </c>
      <c r="S272" s="77">
        <v>0</v>
      </c>
      <c r="T272" s="77">
        <v>0</v>
      </c>
      <c r="U272" s="21">
        <f t="shared" si="46"/>
        <v>833</v>
      </c>
      <c r="V272" s="21">
        <f t="shared" si="47"/>
        <v>294</v>
      </c>
      <c r="W272" s="22">
        <f t="shared" si="48"/>
        <v>1127</v>
      </c>
      <c r="X272" s="77">
        <v>0</v>
      </c>
      <c r="Y272" s="77">
        <v>4</v>
      </c>
      <c r="Z272" s="77">
        <v>0</v>
      </c>
      <c r="AA272" s="77">
        <v>0</v>
      </c>
      <c r="AB272" s="77">
        <v>3</v>
      </c>
      <c r="AC272" s="77">
        <v>3</v>
      </c>
      <c r="AD272" s="79">
        <f t="shared" si="49"/>
        <v>1137</v>
      </c>
      <c r="AE272" s="24"/>
      <c r="AF272" s="25"/>
      <c r="AG272" s="12"/>
    </row>
    <row r="273" spans="1:33" ht="13.5" customHeight="1">
      <c r="A273" s="19">
        <f t="shared" si="50"/>
        <v>43014</v>
      </c>
      <c r="B273" s="76"/>
      <c r="C273" s="77">
        <v>515</v>
      </c>
      <c r="D273" s="77">
        <v>368</v>
      </c>
      <c r="E273" s="77">
        <v>37</v>
      </c>
      <c r="F273" s="77">
        <v>14</v>
      </c>
      <c r="G273" s="77">
        <v>0</v>
      </c>
      <c r="H273" s="77">
        <v>0</v>
      </c>
      <c r="I273" s="77">
        <v>39</v>
      </c>
      <c r="J273" s="77">
        <v>98</v>
      </c>
      <c r="K273" s="77">
        <v>0</v>
      </c>
      <c r="L273" s="77">
        <v>8</v>
      </c>
      <c r="M273" s="77">
        <v>0</v>
      </c>
      <c r="N273" s="77">
        <v>0</v>
      </c>
      <c r="O273" s="77">
        <v>0</v>
      </c>
      <c r="P273" s="77">
        <v>0</v>
      </c>
      <c r="Q273" s="77">
        <v>30</v>
      </c>
      <c r="R273" s="77">
        <v>30</v>
      </c>
      <c r="S273" s="77">
        <v>0</v>
      </c>
      <c r="T273" s="77">
        <v>0</v>
      </c>
      <c r="U273" s="21">
        <f t="shared" si="46"/>
        <v>621</v>
      </c>
      <c r="V273" s="21">
        <f t="shared" si="47"/>
        <v>518</v>
      </c>
      <c r="W273" s="22">
        <f t="shared" si="48"/>
        <v>1139</v>
      </c>
      <c r="X273" s="77">
        <v>2</v>
      </c>
      <c r="Y273" s="77">
        <v>0</v>
      </c>
      <c r="Z273" s="77">
        <v>0</v>
      </c>
      <c r="AA273" s="77">
        <v>0</v>
      </c>
      <c r="AB273" s="77">
        <v>12</v>
      </c>
      <c r="AC273" s="77">
        <v>3</v>
      </c>
      <c r="AD273" s="79">
        <f t="shared" si="49"/>
        <v>1156</v>
      </c>
      <c r="AE273" s="24"/>
      <c r="AF273" s="25"/>
      <c r="AG273" s="12"/>
    </row>
    <row r="274" spans="1:33" ht="18">
      <c r="A274" s="19">
        <f t="shared" si="50"/>
        <v>43015</v>
      </c>
      <c r="B274" s="76"/>
      <c r="C274" s="77">
        <v>187</v>
      </c>
      <c r="D274" s="77">
        <v>390</v>
      </c>
      <c r="E274" s="77">
        <v>11</v>
      </c>
      <c r="F274" s="77">
        <v>24</v>
      </c>
      <c r="G274" s="77">
        <v>0</v>
      </c>
      <c r="H274" s="77">
        <v>0</v>
      </c>
      <c r="I274" s="77">
        <v>133</v>
      </c>
      <c r="J274" s="77">
        <v>20</v>
      </c>
      <c r="K274" s="77">
        <v>23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52</v>
      </c>
      <c r="R274" s="77">
        <v>5</v>
      </c>
      <c r="S274" s="77">
        <v>0</v>
      </c>
      <c r="T274" s="77">
        <v>0</v>
      </c>
      <c r="U274" s="21">
        <f t="shared" si="46"/>
        <v>406</v>
      </c>
      <c r="V274" s="21">
        <f t="shared" si="47"/>
        <v>439</v>
      </c>
      <c r="W274" s="22">
        <f t="shared" si="48"/>
        <v>845</v>
      </c>
      <c r="X274" s="77">
        <v>0</v>
      </c>
      <c r="Y274" s="77">
        <v>2</v>
      </c>
      <c r="Z274" s="77">
        <v>0</v>
      </c>
      <c r="AA274" s="77">
        <v>0</v>
      </c>
      <c r="AB274" s="77">
        <v>5</v>
      </c>
      <c r="AC274" s="77">
        <v>4</v>
      </c>
      <c r="AD274" s="79">
        <f t="shared" si="49"/>
        <v>856</v>
      </c>
      <c r="AE274" s="24"/>
      <c r="AF274" s="25"/>
      <c r="AG274" s="12"/>
    </row>
    <row r="275" spans="1:33" ht="18">
      <c r="A275" s="19">
        <f t="shared" si="50"/>
        <v>43016</v>
      </c>
      <c r="B275" s="76"/>
      <c r="C275" s="77">
        <v>135</v>
      </c>
      <c r="D275" s="77">
        <v>230</v>
      </c>
      <c r="E275" s="77">
        <v>19</v>
      </c>
      <c r="F275" s="77">
        <v>12</v>
      </c>
      <c r="G275" s="77">
        <v>0</v>
      </c>
      <c r="H275" s="77">
        <v>0</v>
      </c>
      <c r="I275" s="77">
        <v>130</v>
      </c>
      <c r="J275" s="77">
        <v>63</v>
      </c>
      <c r="K275" s="77">
        <v>1</v>
      </c>
      <c r="L275" s="77">
        <v>5</v>
      </c>
      <c r="M275" s="77">
        <v>0</v>
      </c>
      <c r="N275" s="77">
        <v>0</v>
      </c>
      <c r="O275" s="77">
        <v>0</v>
      </c>
      <c r="P275" s="77">
        <v>0</v>
      </c>
      <c r="Q275" s="77">
        <v>31</v>
      </c>
      <c r="R275" s="77">
        <v>80</v>
      </c>
      <c r="S275" s="77">
        <v>0</v>
      </c>
      <c r="T275" s="77">
        <v>0</v>
      </c>
      <c r="U275" s="21">
        <f t="shared" si="46"/>
        <v>316</v>
      </c>
      <c r="V275" s="21">
        <f t="shared" si="47"/>
        <v>390</v>
      </c>
      <c r="W275" s="22">
        <f t="shared" si="48"/>
        <v>706</v>
      </c>
      <c r="X275" s="77">
        <v>0</v>
      </c>
      <c r="Y275" s="77">
        <v>0</v>
      </c>
      <c r="Z275" s="77">
        <v>0</v>
      </c>
      <c r="AA275" s="77">
        <v>0</v>
      </c>
      <c r="AB275" s="77">
        <v>7</v>
      </c>
      <c r="AC275" s="77">
        <v>4</v>
      </c>
      <c r="AD275" s="79">
        <f t="shared" si="49"/>
        <v>717</v>
      </c>
      <c r="AE275" s="24"/>
      <c r="AF275" s="25"/>
      <c r="AG275" s="12"/>
    </row>
    <row r="276" spans="1:33" ht="18">
      <c r="A276" s="19">
        <f t="shared" si="50"/>
        <v>43017</v>
      </c>
      <c r="B276" s="76"/>
      <c r="C276" s="77">
        <v>190</v>
      </c>
      <c r="D276" s="77">
        <v>140</v>
      </c>
      <c r="E276" s="77">
        <v>33</v>
      </c>
      <c r="F276" s="77">
        <v>12</v>
      </c>
      <c r="G276" s="77">
        <v>0</v>
      </c>
      <c r="H276" s="77">
        <v>0</v>
      </c>
      <c r="I276" s="77">
        <v>64</v>
      </c>
      <c r="J276" s="77">
        <v>28</v>
      </c>
      <c r="K276" s="77">
        <v>5</v>
      </c>
      <c r="L276" s="77">
        <v>0</v>
      </c>
      <c r="M276" s="77">
        <v>0</v>
      </c>
      <c r="N276" s="77">
        <v>0</v>
      </c>
      <c r="O276" s="77">
        <v>0</v>
      </c>
      <c r="P276" s="77">
        <v>0</v>
      </c>
      <c r="Q276" s="77">
        <v>21</v>
      </c>
      <c r="R276" s="77">
        <v>9</v>
      </c>
      <c r="S276" s="77">
        <v>0</v>
      </c>
      <c r="T276" s="77">
        <v>0</v>
      </c>
      <c r="U276" s="21">
        <f t="shared" si="46"/>
        <v>313</v>
      </c>
      <c r="V276" s="21">
        <f t="shared" si="47"/>
        <v>189</v>
      </c>
      <c r="W276" s="22">
        <f t="shared" si="48"/>
        <v>502</v>
      </c>
      <c r="X276" s="77">
        <v>2</v>
      </c>
      <c r="Y276" s="77">
        <v>0</v>
      </c>
      <c r="Z276" s="77">
        <v>0</v>
      </c>
      <c r="AA276" s="77">
        <v>0</v>
      </c>
      <c r="AB276" s="77">
        <v>3</v>
      </c>
      <c r="AC276" s="77">
        <v>1</v>
      </c>
      <c r="AD276" s="79">
        <f t="shared" si="49"/>
        <v>508</v>
      </c>
      <c r="AE276" s="24"/>
      <c r="AF276" s="25"/>
      <c r="AG276" s="9"/>
    </row>
    <row r="277" spans="1:33" ht="18">
      <c r="A277" s="19">
        <f t="shared" si="50"/>
        <v>43018</v>
      </c>
      <c r="B277" s="76"/>
      <c r="C277" s="77">
        <v>240</v>
      </c>
      <c r="D277" s="77">
        <v>211</v>
      </c>
      <c r="E277" s="77">
        <v>25</v>
      </c>
      <c r="F277" s="77">
        <v>17</v>
      </c>
      <c r="G277" s="77">
        <v>0</v>
      </c>
      <c r="H277" s="77">
        <v>0</v>
      </c>
      <c r="I277" s="77">
        <v>45</v>
      </c>
      <c r="J277" s="77">
        <v>7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0</v>
      </c>
      <c r="Q277" s="77">
        <v>7</v>
      </c>
      <c r="R277" s="77">
        <v>11</v>
      </c>
      <c r="S277" s="77">
        <v>0</v>
      </c>
      <c r="T277" s="77">
        <v>0</v>
      </c>
      <c r="U277" s="21">
        <f t="shared" si="46"/>
        <v>317</v>
      </c>
      <c r="V277" s="21">
        <f t="shared" si="47"/>
        <v>246</v>
      </c>
      <c r="W277" s="22">
        <f t="shared" si="48"/>
        <v>563</v>
      </c>
      <c r="X277" s="77">
        <v>0</v>
      </c>
      <c r="Y277" s="77">
        <v>9</v>
      </c>
      <c r="Z277" s="77">
        <v>0</v>
      </c>
      <c r="AA277" s="77">
        <v>0</v>
      </c>
      <c r="AB277" s="77">
        <v>7</v>
      </c>
      <c r="AC277" s="77">
        <v>7</v>
      </c>
      <c r="AD277" s="79">
        <f t="shared" si="49"/>
        <v>586</v>
      </c>
      <c r="AE277" s="24"/>
      <c r="AF277" s="25"/>
      <c r="AG277" s="12"/>
    </row>
    <row r="278" spans="1:33" ht="18">
      <c r="A278" s="19">
        <f t="shared" si="50"/>
        <v>43019</v>
      </c>
      <c r="B278" s="76"/>
      <c r="C278" s="77">
        <v>133</v>
      </c>
      <c r="D278" s="77">
        <v>133</v>
      </c>
      <c r="E278" s="77">
        <v>4</v>
      </c>
      <c r="F278" s="77">
        <v>12</v>
      </c>
      <c r="G278" s="77">
        <v>0</v>
      </c>
      <c r="H278" s="77">
        <v>0</v>
      </c>
      <c r="I278" s="77">
        <v>101</v>
      </c>
      <c r="J278" s="77">
        <v>11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  <c r="Q278" s="77">
        <v>0</v>
      </c>
      <c r="R278" s="77">
        <v>1</v>
      </c>
      <c r="S278" s="77">
        <v>0</v>
      </c>
      <c r="T278" s="77">
        <v>0</v>
      </c>
      <c r="U278" s="21">
        <f t="shared" si="46"/>
        <v>238</v>
      </c>
      <c r="V278" s="21">
        <f t="shared" si="47"/>
        <v>157</v>
      </c>
      <c r="W278" s="22">
        <f t="shared" si="48"/>
        <v>395</v>
      </c>
      <c r="X278" s="77">
        <v>1</v>
      </c>
      <c r="Y278" s="77">
        <v>0</v>
      </c>
      <c r="Z278" s="77">
        <v>0</v>
      </c>
      <c r="AA278" s="77">
        <v>0</v>
      </c>
      <c r="AB278" s="77">
        <v>20</v>
      </c>
      <c r="AC278" s="77">
        <v>2</v>
      </c>
      <c r="AD278" s="79">
        <f t="shared" si="49"/>
        <v>418</v>
      </c>
      <c r="AE278" s="24"/>
      <c r="AF278" s="25"/>
      <c r="AG278" s="12"/>
    </row>
    <row r="279" spans="1:33" ht="18">
      <c r="A279" s="19">
        <f t="shared" si="50"/>
        <v>43020</v>
      </c>
      <c r="B279" s="76"/>
      <c r="C279" s="77">
        <v>63</v>
      </c>
      <c r="D279" s="77">
        <v>66</v>
      </c>
      <c r="E279" s="77">
        <v>7</v>
      </c>
      <c r="F279" s="77">
        <v>5</v>
      </c>
      <c r="G279" s="77">
        <v>0</v>
      </c>
      <c r="H279" s="77">
        <v>0</v>
      </c>
      <c r="I279" s="77">
        <v>99</v>
      </c>
      <c r="J279" s="77">
        <v>30</v>
      </c>
      <c r="K279" s="77">
        <v>7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15</v>
      </c>
      <c r="R279" s="77">
        <v>0</v>
      </c>
      <c r="S279" s="77">
        <v>0</v>
      </c>
      <c r="T279" s="77">
        <v>0</v>
      </c>
      <c r="U279" s="21">
        <f t="shared" si="46"/>
        <v>191</v>
      </c>
      <c r="V279" s="21">
        <f t="shared" si="47"/>
        <v>101</v>
      </c>
      <c r="W279" s="22">
        <f t="shared" si="48"/>
        <v>292</v>
      </c>
      <c r="X279" s="77">
        <v>0</v>
      </c>
      <c r="Y279" s="77">
        <v>0</v>
      </c>
      <c r="Z279" s="77">
        <v>0</v>
      </c>
      <c r="AA279" s="77">
        <v>0</v>
      </c>
      <c r="AB279" s="77">
        <v>2</v>
      </c>
      <c r="AC279" s="77">
        <v>0</v>
      </c>
      <c r="AD279" s="79">
        <f t="shared" si="49"/>
        <v>294</v>
      </c>
      <c r="AE279" s="24"/>
      <c r="AF279" s="25"/>
      <c r="AG279" s="12"/>
    </row>
    <row r="280" spans="1:33" ht="18">
      <c r="A280" s="19">
        <f t="shared" si="50"/>
        <v>43021</v>
      </c>
      <c r="B280" s="76"/>
      <c r="C280" s="77">
        <v>144</v>
      </c>
      <c r="D280" s="77">
        <v>76</v>
      </c>
      <c r="E280" s="77">
        <v>30</v>
      </c>
      <c r="F280" s="77">
        <v>4</v>
      </c>
      <c r="G280" s="77">
        <v>0</v>
      </c>
      <c r="H280" s="77">
        <v>0</v>
      </c>
      <c r="I280" s="77">
        <v>43</v>
      </c>
      <c r="J280" s="77">
        <v>10</v>
      </c>
      <c r="K280" s="77">
        <v>4</v>
      </c>
      <c r="L280" s="77">
        <v>0</v>
      </c>
      <c r="M280" s="77">
        <v>0</v>
      </c>
      <c r="N280" s="77">
        <v>0</v>
      </c>
      <c r="O280" s="77">
        <v>0</v>
      </c>
      <c r="P280" s="77">
        <v>0</v>
      </c>
      <c r="Q280" s="77">
        <v>16</v>
      </c>
      <c r="R280" s="77">
        <v>3</v>
      </c>
      <c r="S280" s="77">
        <v>0</v>
      </c>
      <c r="T280" s="77">
        <v>0</v>
      </c>
      <c r="U280" s="21">
        <f t="shared" si="46"/>
        <v>237</v>
      </c>
      <c r="V280" s="21">
        <f t="shared" si="47"/>
        <v>93</v>
      </c>
      <c r="W280" s="22">
        <f t="shared" si="48"/>
        <v>330</v>
      </c>
      <c r="X280" s="77">
        <v>0</v>
      </c>
      <c r="Y280" s="77">
        <v>0</v>
      </c>
      <c r="Z280" s="77">
        <v>0</v>
      </c>
      <c r="AA280" s="77">
        <v>0</v>
      </c>
      <c r="AB280" s="77">
        <v>0</v>
      </c>
      <c r="AC280" s="77">
        <v>2</v>
      </c>
      <c r="AD280" s="79">
        <f t="shared" si="49"/>
        <v>332</v>
      </c>
      <c r="AE280" s="24"/>
      <c r="AF280" s="25"/>
      <c r="AG280" s="12"/>
    </row>
    <row r="281" spans="1:33" ht="18">
      <c r="A281" s="19">
        <f t="shared" si="50"/>
        <v>43022</v>
      </c>
      <c r="B281" s="76"/>
      <c r="C281" s="77">
        <v>0</v>
      </c>
      <c r="D281" s="77">
        <v>0</v>
      </c>
      <c r="E281" s="77">
        <v>0</v>
      </c>
      <c r="F281" s="77">
        <v>0</v>
      </c>
      <c r="G281" s="77">
        <v>0</v>
      </c>
      <c r="H281" s="77">
        <v>0</v>
      </c>
      <c r="I281" s="77">
        <v>0</v>
      </c>
      <c r="J281" s="77">
        <v>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0</v>
      </c>
      <c r="R281" s="77">
        <v>0</v>
      </c>
      <c r="S281" s="77">
        <v>0</v>
      </c>
      <c r="T281" s="77">
        <v>0</v>
      </c>
      <c r="U281" s="21">
        <f t="shared" si="46"/>
        <v>0</v>
      </c>
      <c r="V281" s="21">
        <f t="shared" si="47"/>
        <v>0</v>
      </c>
      <c r="W281" s="22">
        <f t="shared" si="48"/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9">
        <f t="shared" si="49"/>
        <v>0</v>
      </c>
      <c r="AE281" s="24"/>
      <c r="AF281" s="25"/>
      <c r="AG281" s="12"/>
    </row>
    <row r="282" spans="1:33" ht="18">
      <c r="A282" s="19">
        <f t="shared" si="50"/>
        <v>43023</v>
      </c>
      <c r="B282" s="76"/>
      <c r="C282" s="77">
        <v>0</v>
      </c>
      <c r="D282" s="77">
        <v>0</v>
      </c>
      <c r="E282" s="77">
        <v>0</v>
      </c>
      <c r="F282" s="77">
        <v>0</v>
      </c>
      <c r="G282" s="77">
        <v>0</v>
      </c>
      <c r="H282" s="77">
        <v>0</v>
      </c>
      <c r="I282" s="77">
        <v>0</v>
      </c>
      <c r="J282" s="77">
        <v>0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0</v>
      </c>
      <c r="R282" s="77">
        <v>0</v>
      </c>
      <c r="S282" s="77">
        <v>0</v>
      </c>
      <c r="T282" s="77">
        <v>0</v>
      </c>
      <c r="U282" s="21">
        <f t="shared" si="46"/>
        <v>0</v>
      </c>
      <c r="V282" s="21">
        <f t="shared" si="47"/>
        <v>0</v>
      </c>
      <c r="W282" s="22">
        <f t="shared" si="48"/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9">
        <f t="shared" si="49"/>
        <v>0</v>
      </c>
      <c r="AE282" s="24"/>
      <c r="AF282" s="25"/>
      <c r="AG282" s="12"/>
    </row>
    <row r="283" spans="1:33" ht="18">
      <c r="A283" s="19">
        <f t="shared" si="50"/>
        <v>43024</v>
      </c>
      <c r="B283" s="76"/>
      <c r="C283" s="77">
        <v>61</v>
      </c>
      <c r="D283" s="77">
        <v>222</v>
      </c>
      <c r="E283" s="77">
        <v>5</v>
      </c>
      <c r="F283" s="77">
        <v>3</v>
      </c>
      <c r="G283" s="77">
        <v>0</v>
      </c>
      <c r="H283" s="77">
        <v>0</v>
      </c>
      <c r="I283" s="77">
        <v>63</v>
      </c>
      <c r="J283" s="77">
        <v>13</v>
      </c>
      <c r="K283" s="77">
        <v>0</v>
      </c>
      <c r="L283" s="77">
        <v>2</v>
      </c>
      <c r="M283" s="77">
        <v>0</v>
      </c>
      <c r="N283" s="77">
        <v>0</v>
      </c>
      <c r="O283" s="77">
        <v>0</v>
      </c>
      <c r="P283" s="77">
        <v>0</v>
      </c>
      <c r="Q283" s="77">
        <v>0</v>
      </c>
      <c r="R283" s="77">
        <v>4</v>
      </c>
      <c r="S283" s="77">
        <v>0</v>
      </c>
      <c r="T283" s="77">
        <v>0</v>
      </c>
      <c r="U283" s="21">
        <f t="shared" si="46"/>
        <v>129</v>
      </c>
      <c r="V283" s="21">
        <f t="shared" si="47"/>
        <v>244</v>
      </c>
      <c r="W283" s="22">
        <f t="shared" si="48"/>
        <v>373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1</v>
      </c>
      <c r="AD283" s="79">
        <f t="shared" si="49"/>
        <v>374</v>
      </c>
      <c r="AE283" s="24"/>
      <c r="AF283" s="25"/>
      <c r="AG283" s="9"/>
    </row>
    <row r="284" spans="1:33" ht="18">
      <c r="A284" s="19">
        <f t="shared" si="50"/>
        <v>43025</v>
      </c>
      <c r="B284" s="76"/>
      <c r="C284" s="77">
        <v>179</v>
      </c>
      <c r="D284" s="77">
        <v>307</v>
      </c>
      <c r="E284" s="77">
        <v>28</v>
      </c>
      <c r="F284" s="77">
        <v>17</v>
      </c>
      <c r="G284" s="77">
        <v>0</v>
      </c>
      <c r="H284" s="77">
        <v>0</v>
      </c>
      <c r="I284" s="77">
        <v>30</v>
      </c>
      <c r="J284" s="77">
        <v>13</v>
      </c>
      <c r="K284" s="77">
        <v>5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19</v>
      </c>
      <c r="R284" s="77">
        <v>3</v>
      </c>
      <c r="S284" s="77">
        <v>0</v>
      </c>
      <c r="T284" s="77">
        <v>0</v>
      </c>
      <c r="U284" s="21">
        <f t="shared" si="46"/>
        <v>261</v>
      </c>
      <c r="V284" s="21">
        <f t="shared" si="47"/>
        <v>340</v>
      </c>
      <c r="W284" s="22">
        <f t="shared" si="48"/>
        <v>601</v>
      </c>
      <c r="X284" s="77">
        <v>5</v>
      </c>
      <c r="Y284" s="77">
        <v>10</v>
      </c>
      <c r="Z284" s="77">
        <v>0</v>
      </c>
      <c r="AA284" s="77">
        <v>0</v>
      </c>
      <c r="AB284" s="77">
        <v>1</v>
      </c>
      <c r="AC284" s="77">
        <v>9</v>
      </c>
      <c r="AD284" s="79">
        <f t="shared" si="49"/>
        <v>626</v>
      </c>
      <c r="AE284" s="24"/>
      <c r="AF284" s="25"/>
      <c r="AG284" s="12"/>
    </row>
    <row r="285" spans="1:33" ht="18">
      <c r="A285" s="19">
        <f t="shared" si="50"/>
        <v>43026</v>
      </c>
      <c r="B285" s="76"/>
      <c r="C285" s="77">
        <v>147</v>
      </c>
      <c r="D285" s="77">
        <v>349</v>
      </c>
      <c r="E285" s="77">
        <v>10</v>
      </c>
      <c r="F285" s="77">
        <v>15</v>
      </c>
      <c r="G285" s="77">
        <v>0</v>
      </c>
      <c r="H285" s="77">
        <v>0</v>
      </c>
      <c r="I285" s="77">
        <v>35</v>
      </c>
      <c r="J285" s="77">
        <v>19</v>
      </c>
      <c r="K285" s="77">
        <v>9</v>
      </c>
      <c r="L285" s="77">
        <v>3</v>
      </c>
      <c r="M285" s="77">
        <v>0</v>
      </c>
      <c r="N285" s="77">
        <v>0</v>
      </c>
      <c r="O285" s="77">
        <v>0</v>
      </c>
      <c r="P285" s="77">
        <v>0</v>
      </c>
      <c r="Q285" s="77">
        <v>6</v>
      </c>
      <c r="R285" s="77">
        <v>4</v>
      </c>
      <c r="S285" s="77">
        <v>0</v>
      </c>
      <c r="T285" s="77">
        <v>0</v>
      </c>
      <c r="U285" s="21">
        <f t="shared" si="46"/>
        <v>207</v>
      </c>
      <c r="V285" s="21">
        <f t="shared" si="47"/>
        <v>390</v>
      </c>
      <c r="W285" s="22">
        <f t="shared" si="48"/>
        <v>597</v>
      </c>
      <c r="X285" s="77">
        <v>1</v>
      </c>
      <c r="Y285" s="77">
        <v>0</v>
      </c>
      <c r="Z285" s="77">
        <v>0</v>
      </c>
      <c r="AA285" s="77">
        <v>0</v>
      </c>
      <c r="AB285" s="77">
        <v>4</v>
      </c>
      <c r="AC285" s="77">
        <v>0</v>
      </c>
      <c r="AD285" s="79">
        <f t="shared" si="49"/>
        <v>602</v>
      </c>
      <c r="AE285" s="24"/>
      <c r="AF285" s="25"/>
      <c r="AG285" s="12"/>
    </row>
    <row r="286" spans="1:33" ht="18">
      <c r="A286" s="19">
        <f t="shared" si="50"/>
        <v>43027</v>
      </c>
      <c r="B286" s="76"/>
      <c r="C286" s="77">
        <v>43</v>
      </c>
      <c r="D286" s="77">
        <v>126</v>
      </c>
      <c r="E286" s="77">
        <v>5</v>
      </c>
      <c r="F286" s="77">
        <v>10</v>
      </c>
      <c r="G286" s="77">
        <v>0</v>
      </c>
      <c r="H286" s="77">
        <v>0</v>
      </c>
      <c r="I286" s="77">
        <v>16</v>
      </c>
      <c r="J286" s="77">
        <v>8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3</v>
      </c>
      <c r="R286" s="77">
        <v>3</v>
      </c>
      <c r="S286" s="77">
        <v>0</v>
      </c>
      <c r="T286" s="77">
        <v>0</v>
      </c>
      <c r="U286" s="21">
        <f t="shared" si="46"/>
        <v>67</v>
      </c>
      <c r="V286" s="21">
        <f t="shared" si="47"/>
        <v>147</v>
      </c>
      <c r="W286" s="22">
        <f t="shared" si="48"/>
        <v>214</v>
      </c>
      <c r="X286" s="77">
        <v>0</v>
      </c>
      <c r="Y286" s="77">
        <v>1</v>
      </c>
      <c r="Z286" s="77">
        <v>0</v>
      </c>
      <c r="AA286" s="77">
        <v>0</v>
      </c>
      <c r="AB286" s="77">
        <v>1</v>
      </c>
      <c r="AC286" s="77">
        <v>0</v>
      </c>
      <c r="AD286" s="79">
        <f t="shared" si="49"/>
        <v>216</v>
      </c>
      <c r="AE286" s="24"/>
      <c r="AF286" s="25"/>
      <c r="AG286" s="12"/>
    </row>
    <row r="287" spans="1:33" ht="18">
      <c r="A287" s="19">
        <f t="shared" si="50"/>
        <v>43028</v>
      </c>
      <c r="B287" s="76"/>
      <c r="C287" s="77">
        <v>200</v>
      </c>
      <c r="D287" s="77">
        <v>92</v>
      </c>
      <c r="E287" s="77">
        <v>20</v>
      </c>
      <c r="F287" s="77">
        <v>1</v>
      </c>
      <c r="G287" s="77">
        <v>0</v>
      </c>
      <c r="H287" s="77">
        <v>0</v>
      </c>
      <c r="I287" s="77">
        <v>42</v>
      </c>
      <c r="J287" s="77">
        <v>10</v>
      </c>
      <c r="K287" s="77">
        <v>1</v>
      </c>
      <c r="L287" s="77">
        <v>3</v>
      </c>
      <c r="M287" s="77">
        <v>0</v>
      </c>
      <c r="N287" s="77">
        <v>0</v>
      </c>
      <c r="O287" s="77">
        <v>0</v>
      </c>
      <c r="P287" s="77">
        <v>0</v>
      </c>
      <c r="Q287" s="77">
        <v>19</v>
      </c>
      <c r="R287" s="77">
        <v>0</v>
      </c>
      <c r="S287" s="77">
        <v>0</v>
      </c>
      <c r="T287" s="77">
        <v>0</v>
      </c>
      <c r="U287" s="21">
        <f t="shared" si="46"/>
        <v>282</v>
      </c>
      <c r="V287" s="21">
        <f t="shared" si="47"/>
        <v>106</v>
      </c>
      <c r="W287" s="22">
        <f t="shared" si="48"/>
        <v>388</v>
      </c>
      <c r="X287" s="77">
        <v>0</v>
      </c>
      <c r="Y287" s="77">
        <v>0</v>
      </c>
      <c r="Z287" s="77">
        <v>0</v>
      </c>
      <c r="AA287" s="77">
        <v>0</v>
      </c>
      <c r="AB287" s="77">
        <v>4</v>
      </c>
      <c r="AC287" s="77">
        <v>0</v>
      </c>
      <c r="AD287" s="79">
        <f t="shared" si="49"/>
        <v>392</v>
      </c>
      <c r="AE287" s="24"/>
      <c r="AF287" s="25"/>
      <c r="AG287" s="12"/>
    </row>
    <row r="288" spans="1:33" ht="18">
      <c r="A288" s="19">
        <f t="shared" si="50"/>
        <v>43029</v>
      </c>
      <c r="B288" s="76"/>
      <c r="C288" s="77">
        <v>41</v>
      </c>
      <c r="D288" s="77">
        <v>49</v>
      </c>
      <c r="E288" s="77">
        <v>8</v>
      </c>
      <c r="F288" s="77">
        <v>2</v>
      </c>
      <c r="G288" s="77">
        <v>0</v>
      </c>
      <c r="H288" s="77">
        <v>0</v>
      </c>
      <c r="I288" s="77">
        <v>37</v>
      </c>
      <c r="J288" s="77">
        <v>13</v>
      </c>
      <c r="K288" s="77">
        <v>1</v>
      </c>
      <c r="L288" s="77">
        <v>2</v>
      </c>
      <c r="M288" s="77">
        <v>0</v>
      </c>
      <c r="N288" s="77">
        <v>0</v>
      </c>
      <c r="O288" s="77">
        <v>0</v>
      </c>
      <c r="P288" s="77">
        <v>0</v>
      </c>
      <c r="Q288" s="77">
        <v>1</v>
      </c>
      <c r="R288" s="77">
        <v>3</v>
      </c>
      <c r="S288" s="77">
        <v>0</v>
      </c>
      <c r="T288" s="77">
        <v>0</v>
      </c>
      <c r="U288" s="21">
        <f t="shared" si="46"/>
        <v>88</v>
      </c>
      <c r="V288" s="21">
        <f t="shared" si="47"/>
        <v>69</v>
      </c>
      <c r="W288" s="22">
        <f t="shared" si="48"/>
        <v>157</v>
      </c>
      <c r="X288" s="77">
        <v>0</v>
      </c>
      <c r="Y288" s="77">
        <v>0</v>
      </c>
      <c r="Z288" s="77">
        <v>0</v>
      </c>
      <c r="AA288" s="77">
        <v>0</v>
      </c>
      <c r="AB288" s="77">
        <v>1</v>
      </c>
      <c r="AC288" s="77">
        <v>0</v>
      </c>
      <c r="AD288" s="79">
        <f t="shared" si="49"/>
        <v>158</v>
      </c>
      <c r="AE288" s="24"/>
      <c r="AF288" s="25"/>
      <c r="AG288" s="12"/>
    </row>
    <row r="289" spans="1:33" ht="18">
      <c r="A289" s="19">
        <f t="shared" si="50"/>
        <v>43030</v>
      </c>
      <c r="B289" s="76"/>
      <c r="C289" s="77">
        <v>143</v>
      </c>
      <c r="D289" s="77">
        <v>212</v>
      </c>
      <c r="E289" s="77">
        <v>11</v>
      </c>
      <c r="F289" s="77">
        <v>4</v>
      </c>
      <c r="G289" s="77">
        <v>0</v>
      </c>
      <c r="H289" s="77">
        <v>0</v>
      </c>
      <c r="I289" s="77">
        <v>30</v>
      </c>
      <c r="J289" s="77">
        <v>20</v>
      </c>
      <c r="K289" s="77">
        <v>4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1</v>
      </c>
      <c r="R289" s="77">
        <v>1</v>
      </c>
      <c r="S289" s="77">
        <v>0</v>
      </c>
      <c r="T289" s="77">
        <v>0</v>
      </c>
      <c r="U289" s="21">
        <f t="shared" si="46"/>
        <v>189</v>
      </c>
      <c r="V289" s="21">
        <f t="shared" si="47"/>
        <v>237</v>
      </c>
      <c r="W289" s="22">
        <f t="shared" si="48"/>
        <v>426</v>
      </c>
      <c r="X289" s="77">
        <v>0</v>
      </c>
      <c r="Y289" s="77">
        <v>3</v>
      </c>
      <c r="Z289" s="77">
        <v>0</v>
      </c>
      <c r="AA289" s="77">
        <v>0</v>
      </c>
      <c r="AB289" s="77">
        <v>2</v>
      </c>
      <c r="AC289" s="77">
        <v>1</v>
      </c>
      <c r="AD289" s="79">
        <f t="shared" si="49"/>
        <v>432</v>
      </c>
      <c r="AE289" s="24"/>
      <c r="AF289" s="25"/>
      <c r="AG289" s="12"/>
    </row>
    <row r="290" spans="1:33" ht="18">
      <c r="A290" s="19">
        <f t="shared" si="50"/>
        <v>43031</v>
      </c>
      <c r="B290" s="76"/>
      <c r="C290" s="77">
        <v>72</v>
      </c>
      <c r="D290" s="77">
        <v>85</v>
      </c>
      <c r="E290" s="77">
        <v>2</v>
      </c>
      <c r="F290" s="77">
        <v>1</v>
      </c>
      <c r="G290" s="77">
        <v>0</v>
      </c>
      <c r="H290" s="77">
        <v>0</v>
      </c>
      <c r="I290" s="77">
        <v>41</v>
      </c>
      <c r="J290" s="77">
        <v>11</v>
      </c>
      <c r="K290" s="77">
        <v>2</v>
      </c>
      <c r="L290" s="77">
        <v>1</v>
      </c>
      <c r="M290" s="77">
        <v>0</v>
      </c>
      <c r="N290" s="77">
        <v>0</v>
      </c>
      <c r="O290" s="77">
        <v>0</v>
      </c>
      <c r="P290" s="77">
        <v>0</v>
      </c>
      <c r="Q290" s="77">
        <v>6</v>
      </c>
      <c r="R290" s="77">
        <v>1</v>
      </c>
      <c r="S290" s="77">
        <v>0</v>
      </c>
      <c r="T290" s="77">
        <v>0</v>
      </c>
      <c r="U290" s="21">
        <f t="shared" si="46"/>
        <v>123</v>
      </c>
      <c r="V290" s="21">
        <f t="shared" si="47"/>
        <v>99</v>
      </c>
      <c r="W290" s="22">
        <f t="shared" si="48"/>
        <v>222</v>
      </c>
      <c r="X290" s="77">
        <v>0</v>
      </c>
      <c r="Y290" s="77">
        <v>0</v>
      </c>
      <c r="Z290" s="77">
        <v>0</v>
      </c>
      <c r="AA290" s="77">
        <v>0</v>
      </c>
      <c r="AB290" s="77">
        <v>1</v>
      </c>
      <c r="AC290" s="77">
        <v>1</v>
      </c>
      <c r="AD290" s="79">
        <f t="shared" si="49"/>
        <v>224</v>
      </c>
      <c r="AE290" s="24"/>
      <c r="AF290" s="25"/>
      <c r="AG290" s="9"/>
    </row>
    <row r="291" spans="1:33" ht="18">
      <c r="A291" s="19">
        <f t="shared" si="50"/>
        <v>43032</v>
      </c>
      <c r="B291" s="76"/>
      <c r="C291" s="77">
        <v>84</v>
      </c>
      <c r="D291" s="77">
        <v>60</v>
      </c>
      <c r="E291" s="77">
        <v>6</v>
      </c>
      <c r="F291" s="77">
        <v>7</v>
      </c>
      <c r="G291" s="77">
        <v>0</v>
      </c>
      <c r="H291" s="77">
        <v>0</v>
      </c>
      <c r="I291" s="77">
        <v>30</v>
      </c>
      <c r="J291" s="77">
        <v>21</v>
      </c>
      <c r="K291" s="77">
        <v>1</v>
      </c>
      <c r="L291" s="77">
        <v>2</v>
      </c>
      <c r="M291" s="77">
        <v>0</v>
      </c>
      <c r="N291" s="77">
        <v>0</v>
      </c>
      <c r="O291" s="77">
        <v>0</v>
      </c>
      <c r="P291" s="77">
        <v>0</v>
      </c>
      <c r="Q291" s="77">
        <v>6</v>
      </c>
      <c r="R291" s="77">
        <v>7</v>
      </c>
      <c r="S291" s="77">
        <v>0</v>
      </c>
      <c r="T291" s="77">
        <v>0</v>
      </c>
      <c r="U291" s="21">
        <f t="shared" si="46"/>
        <v>127</v>
      </c>
      <c r="V291" s="21">
        <f t="shared" si="47"/>
        <v>97</v>
      </c>
      <c r="W291" s="22">
        <f t="shared" si="48"/>
        <v>224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0</v>
      </c>
      <c r="AD291" s="79">
        <f t="shared" si="49"/>
        <v>224</v>
      </c>
      <c r="AE291" s="24"/>
      <c r="AF291" s="25"/>
      <c r="AG291" s="12"/>
    </row>
    <row r="292" spans="1:33" ht="18">
      <c r="A292" s="19">
        <f t="shared" si="50"/>
        <v>43033</v>
      </c>
      <c r="B292" s="76"/>
      <c r="C292" s="77">
        <v>120</v>
      </c>
      <c r="D292" s="77">
        <v>83</v>
      </c>
      <c r="E292" s="77">
        <v>14</v>
      </c>
      <c r="F292" s="77">
        <v>2</v>
      </c>
      <c r="G292" s="77">
        <v>0</v>
      </c>
      <c r="H292" s="77">
        <v>0</v>
      </c>
      <c r="I292" s="77">
        <v>36</v>
      </c>
      <c r="J292" s="77">
        <v>8</v>
      </c>
      <c r="K292" s="77">
        <v>1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5</v>
      </c>
      <c r="R292" s="77">
        <v>1</v>
      </c>
      <c r="S292" s="77">
        <v>0</v>
      </c>
      <c r="T292" s="77">
        <v>0</v>
      </c>
      <c r="U292" s="21">
        <f t="shared" si="46"/>
        <v>176</v>
      </c>
      <c r="V292" s="21">
        <f t="shared" si="47"/>
        <v>94</v>
      </c>
      <c r="W292" s="22">
        <f t="shared" si="48"/>
        <v>270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9">
        <f t="shared" si="49"/>
        <v>270</v>
      </c>
      <c r="AE292" s="24"/>
      <c r="AF292" s="25"/>
      <c r="AG292" s="12"/>
    </row>
    <row r="293" spans="1:33" ht="18">
      <c r="A293" s="19">
        <f t="shared" si="50"/>
        <v>43034</v>
      </c>
      <c r="B293" s="76"/>
      <c r="C293" s="77">
        <v>154</v>
      </c>
      <c r="D293" s="77">
        <v>123</v>
      </c>
      <c r="E293" s="77">
        <v>16</v>
      </c>
      <c r="F293" s="77">
        <v>4</v>
      </c>
      <c r="G293" s="77">
        <v>0</v>
      </c>
      <c r="H293" s="77">
        <v>0</v>
      </c>
      <c r="I293" s="77">
        <v>12</v>
      </c>
      <c r="J293" s="77">
        <v>8</v>
      </c>
      <c r="K293" s="77">
        <v>1</v>
      </c>
      <c r="L293" s="77">
        <v>0</v>
      </c>
      <c r="M293" s="77">
        <v>0</v>
      </c>
      <c r="N293" s="77">
        <v>0</v>
      </c>
      <c r="O293" s="77">
        <v>0</v>
      </c>
      <c r="P293" s="77">
        <v>0</v>
      </c>
      <c r="Q293" s="77">
        <v>2</v>
      </c>
      <c r="R293" s="77">
        <v>3</v>
      </c>
      <c r="S293" s="77">
        <v>0</v>
      </c>
      <c r="T293" s="77">
        <v>0</v>
      </c>
      <c r="U293" s="21">
        <f t="shared" si="46"/>
        <v>185</v>
      </c>
      <c r="V293" s="21">
        <f t="shared" si="47"/>
        <v>138</v>
      </c>
      <c r="W293" s="22">
        <f t="shared" si="48"/>
        <v>323</v>
      </c>
      <c r="X293" s="77">
        <v>0</v>
      </c>
      <c r="Y293" s="77">
        <v>2</v>
      </c>
      <c r="Z293" s="77">
        <v>0</v>
      </c>
      <c r="AA293" s="77">
        <v>0</v>
      </c>
      <c r="AB293" s="77">
        <v>0</v>
      </c>
      <c r="AC293" s="77">
        <v>1</v>
      </c>
      <c r="AD293" s="79">
        <f t="shared" si="49"/>
        <v>326</v>
      </c>
      <c r="AE293" s="24"/>
      <c r="AF293" s="25"/>
      <c r="AG293" s="12"/>
    </row>
    <row r="294" spans="1:33" ht="18">
      <c r="A294" s="19">
        <f t="shared" si="50"/>
        <v>43035</v>
      </c>
      <c r="B294" s="76"/>
      <c r="C294" s="77">
        <v>128</v>
      </c>
      <c r="D294" s="77">
        <v>189</v>
      </c>
      <c r="E294" s="77">
        <v>16</v>
      </c>
      <c r="F294" s="77">
        <v>4</v>
      </c>
      <c r="G294" s="77">
        <v>0</v>
      </c>
      <c r="H294" s="77">
        <v>0</v>
      </c>
      <c r="I294" s="77">
        <v>27</v>
      </c>
      <c r="J294" s="77">
        <v>12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77">
        <v>0</v>
      </c>
      <c r="T294" s="77">
        <v>0</v>
      </c>
      <c r="U294" s="21">
        <f t="shared" si="46"/>
        <v>171</v>
      </c>
      <c r="V294" s="21">
        <f t="shared" si="47"/>
        <v>205</v>
      </c>
      <c r="W294" s="22">
        <f t="shared" si="48"/>
        <v>376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79">
        <f t="shared" si="49"/>
        <v>376</v>
      </c>
      <c r="AE294" s="24"/>
      <c r="AF294" s="25"/>
      <c r="AG294" s="12"/>
    </row>
    <row r="295" spans="1:33" ht="18">
      <c r="A295" s="19">
        <f t="shared" si="50"/>
        <v>43036</v>
      </c>
      <c r="B295" s="76"/>
      <c r="C295" s="77">
        <v>98</v>
      </c>
      <c r="D295" s="77">
        <v>119</v>
      </c>
      <c r="E295" s="77">
        <v>11</v>
      </c>
      <c r="F295" s="77">
        <v>6</v>
      </c>
      <c r="G295" s="77">
        <v>0</v>
      </c>
      <c r="H295" s="77">
        <v>0</v>
      </c>
      <c r="I295" s="77">
        <v>15</v>
      </c>
      <c r="J295" s="77">
        <v>15</v>
      </c>
      <c r="K295" s="77">
        <v>3</v>
      </c>
      <c r="L295" s="77">
        <v>1</v>
      </c>
      <c r="M295" s="77">
        <v>0</v>
      </c>
      <c r="N295" s="77">
        <v>0</v>
      </c>
      <c r="O295" s="77">
        <v>0</v>
      </c>
      <c r="P295" s="77">
        <v>0</v>
      </c>
      <c r="Q295" s="77">
        <v>2</v>
      </c>
      <c r="R295" s="77">
        <v>2</v>
      </c>
      <c r="S295" s="77">
        <v>0</v>
      </c>
      <c r="T295" s="77">
        <v>0</v>
      </c>
      <c r="U295" s="21">
        <f t="shared" si="46"/>
        <v>129</v>
      </c>
      <c r="V295" s="21">
        <f t="shared" si="47"/>
        <v>143</v>
      </c>
      <c r="W295" s="22">
        <f t="shared" si="48"/>
        <v>272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2</v>
      </c>
      <c r="AD295" s="79">
        <f t="shared" si="49"/>
        <v>274</v>
      </c>
      <c r="AE295" s="24"/>
      <c r="AF295" s="25"/>
      <c r="AG295" s="12"/>
    </row>
    <row r="296" spans="1:33" ht="18">
      <c r="A296" s="19">
        <f t="shared" si="50"/>
        <v>43037</v>
      </c>
      <c r="B296" s="76"/>
      <c r="C296" s="77">
        <v>77</v>
      </c>
      <c r="D296" s="77">
        <v>105</v>
      </c>
      <c r="E296" s="77">
        <v>5</v>
      </c>
      <c r="F296" s="77">
        <v>0</v>
      </c>
      <c r="G296" s="77">
        <v>0</v>
      </c>
      <c r="H296" s="77">
        <v>0</v>
      </c>
      <c r="I296" s="77">
        <v>14</v>
      </c>
      <c r="J296" s="77">
        <v>1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1</v>
      </c>
      <c r="R296" s="77">
        <v>0</v>
      </c>
      <c r="S296" s="77">
        <v>0</v>
      </c>
      <c r="T296" s="77">
        <v>0</v>
      </c>
      <c r="U296" s="21">
        <f t="shared" si="46"/>
        <v>97</v>
      </c>
      <c r="V296" s="21">
        <f t="shared" si="47"/>
        <v>106</v>
      </c>
      <c r="W296" s="22">
        <f t="shared" si="48"/>
        <v>203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0</v>
      </c>
      <c r="AD296" s="79">
        <f t="shared" si="49"/>
        <v>203</v>
      </c>
      <c r="AE296" s="24"/>
      <c r="AF296" s="25"/>
      <c r="AG296" s="12"/>
    </row>
    <row r="297" spans="1:33" ht="18">
      <c r="A297" s="19">
        <f t="shared" si="50"/>
        <v>43038</v>
      </c>
      <c r="B297" s="76"/>
      <c r="C297" s="77">
        <v>112</v>
      </c>
      <c r="D297" s="77">
        <v>81</v>
      </c>
      <c r="E297" s="77">
        <v>1</v>
      </c>
      <c r="F297" s="77">
        <v>0</v>
      </c>
      <c r="G297" s="77">
        <v>0</v>
      </c>
      <c r="H297" s="77">
        <v>0</v>
      </c>
      <c r="I297" s="77">
        <v>25</v>
      </c>
      <c r="J297" s="77">
        <v>19</v>
      </c>
      <c r="K297" s="77">
        <v>3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6</v>
      </c>
      <c r="R297" s="77">
        <v>2</v>
      </c>
      <c r="S297" s="77">
        <v>0</v>
      </c>
      <c r="T297" s="77">
        <v>0</v>
      </c>
      <c r="U297" s="21">
        <f t="shared" si="46"/>
        <v>147</v>
      </c>
      <c r="V297" s="21">
        <f t="shared" si="47"/>
        <v>102</v>
      </c>
      <c r="W297" s="22">
        <f t="shared" si="48"/>
        <v>249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9">
        <f t="shared" si="49"/>
        <v>249</v>
      </c>
      <c r="AE297" s="24"/>
      <c r="AF297" s="25"/>
      <c r="AG297" s="9"/>
    </row>
    <row r="298" spans="1:33" ht="18">
      <c r="A298" s="26">
        <f t="shared" si="50"/>
        <v>43039</v>
      </c>
      <c r="B298" s="80"/>
      <c r="C298" s="81">
        <v>69</v>
      </c>
      <c r="D298" s="81">
        <v>80</v>
      </c>
      <c r="E298" s="81">
        <v>6</v>
      </c>
      <c r="F298" s="81">
        <v>3</v>
      </c>
      <c r="G298" s="81">
        <v>0</v>
      </c>
      <c r="H298" s="81">
        <v>0</v>
      </c>
      <c r="I298" s="81">
        <v>14</v>
      </c>
      <c r="J298" s="81">
        <v>1</v>
      </c>
      <c r="K298" s="81">
        <v>0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4</v>
      </c>
      <c r="R298" s="81">
        <v>1</v>
      </c>
      <c r="S298" s="81">
        <v>0</v>
      </c>
      <c r="T298" s="81">
        <v>0</v>
      </c>
      <c r="U298" s="21">
        <f>(C298+E298+G298+K298+I298+M298+O298+Q298+S298)</f>
        <v>93</v>
      </c>
      <c r="V298" s="21">
        <f>(D298+F298+H298+L298+J298+N298+P298+R298+T298)</f>
        <v>85</v>
      </c>
      <c r="W298" s="28">
        <f t="shared" si="48"/>
        <v>178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1">
        <v>0</v>
      </c>
      <c r="AD298" s="111">
        <f t="shared" si="49"/>
        <v>178</v>
      </c>
      <c r="AE298" s="24"/>
      <c r="AF298" s="25"/>
      <c r="AG298" s="12"/>
    </row>
    <row r="299" spans="1:33" ht="18">
      <c r="A299" s="30" t="s">
        <v>16</v>
      </c>
      <c r="B299" s="45"/>
      <c r="C299" s="82">
        <f aca="true" t="shared" si="51" ref="C299:AD299">SUM(C268:C298)</f>
        <v>5896</v>
      </c>
      <c r="D299" s="82">
        <f t="shared" si="51"/>
        <v>5736</v>
      </c>
      <c r="E299" s="82">
        <f t="shared" si="51"/>
        <v>525</v>
      </c>
      <c r="F299" s="82">
        <f t="shared" si="51"/>
        <v>286</v>
      </c>
      <c r="G299" s="82">
        <f t="shared" si="51"/>
        <v>0</v>
      </c>
      <c r="H299" s="82">
        <f t="shared" si="51"/>
        <v>0</v>
      </c>
      <c r="I299" s="82">
        <f t="shared" si="51"/>
        <v>2996</v>
      </c>
      <c r="J299" s="82">
        <f t="shared" si="51"/>
        <v>765</v>
      </c>
      <c r="K299" s="82">
        <f>SUM(K268:K298)</f>
        <v>164</v>
      </c>
      <c r="L299" s="82">
        <f t="shared" si="51"/>
        <v>50</v>
      </c>
      <c r="M299" s="82">
        <f t="shared" si="51"/>
        <v>0</v>
      </c>
      <c r="N299" s="82">
        <f t="shared" si="51"/>
        <v>0</v>
      </c>
      <c r="O299" s="82">
        <f t="shared" si="51"/>
        <v>0</v>
      </c>
      <c r="P299" s="82">
        <f t="shared" si="51"/>
        <v>0</v>
      </c>
      <c r="Q299" s="82">
        <f t="shared" si="51"/>
        <v>782</v>
      </c>
      <c r="R299" s="82">
        <f t="shared" si="51"/>
        <v>285</v>
      </c>
      <c r="S299" s="82">
        <f>SUM(S268:S298)</f>
        <v>0</v>
      </c>
      <c r="T299" s="82">
        <f>SUM(T268:T298)</f>
        <v>0</v>
      </c>
      <c r="U299" s="78">
        <f t="shared" si="51"/>
        <v>10363</v>
      </c>
      <c r="V299" s="78">
        <f t="shared" si="51"/>
        <v>7122</v>
      </c>
      <c r="W299" s="22">
        <f t="shared" si="51"/>
        <v>17485</v>
      </c>
      <c r="X299" s="82">
        <f t="shared" si="51"/>
        <v>25</v>
      </c>
      <c r="Y299" s="82">
        <f t="shared" si="51"/>
        <v>32</v>
      </c>
      <c r="Z299" s="82">
        <f t="shared" si="51"/>
        <v>0</v>
      </c>
      <c r="AA299" s="82">
        <f t="shared" si="51"/>
        <v>0</v>
      </c>
      <c r="AB299" s="82">
        <f>SUM(AB268:AB298)</f>
        <v>115</v>
      </c>
      <c r="AC299" s="82">
        <f>SUM(AC268:AC298)</f>
        <v>84</v>
      </c>
      <c r="AD299" s="79">
        <f t="shared" si="51"/>
        <v>17741</v>
      </c>
      <c r="AE299" s="24"/>
      <c r="AF299" s="25"/>
      <c r="AG299" s="34"/>
    </row>
    <row r="300" spans="1:33" ht="18">
      <c r="A300" s="36"/>
      <c r="B300" s="45"/>
      <c r="C300" s="159">
        <f>(C299+D299)</f>
        <v>11632</v>
      </c>
      <c r="D300" s="159"/>
      <c r="E300" s="159">
        <f>(E299+F299)</f>
        <v>811</v>
      </c>
      <c r="F300" s="159"/>
      <c r="G300" s="159">
        <f>(G299+H299)</f>
        <v>0</v>
      </c>
      <c r="H300" s="159"/>
      <c r="I300" s="159">
        <f>(I299+J299)</f>
        <v>3761</v>
      </c>
      <c r="J300" s="159"/>
      <c r="K300" s="159">
        <f>(K299+L299)</f>
        <v>214</v>
      </c>
      <c r="L300" s="159"/>
      <c r="M300" s="159">
        <f>(M299+N299)</f>
        <v>0</v>
      </c>
      <c r="N300" s="159"/>
      <c r="O300" s="159">
        <f>(O299+P299)</f>
        <v>0</v>
      </c>
      <c r="P300" s="159"/>
      <c r="Q300" s="159">
        <f>(Q299+R299)</f>
        <v>1067</v>
      </c>
      <c r="R300" s="159"/>
      <c r="S300" s="159">
        <f>SUM(S299:T299)</f>
        <v>0</v>
      </c>
      <c r="T300" s="159"/>
      <c r="U300" s="83">
        <f>(U299/W299)</f>
        <v>0.5926794395195882</v>
      </c>
      <c r="V300" s="83">
        <f>(V299/W299)</f>
        <v>0.40732056048041176</v>
      </c>
      <c r="W300" s="40"/>
      <c r="X300" s="159">
        <f>(X299+Y299)</f>
        <v>57</v>
      </c>
      <c r="Y300" s="159"/>
      <c r="Z300" s="159">
        <f>SUM(Z299:AA299)</f>
        <v>0</v>
      </c>
      <c r="AA300" s="159"/>
      <c r="AB300" s="159">
        <f>SUM(AB299:AC299)</f>
        <v>199</v>
      </c>
      <c r="AC300" s="159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4"/>
      <c r="B302" s="85"/>
      <c r="C302" s="86"/>
      <c r="D302" s="86"/>
      <c r="E302" s="86"/>
      <c r="F302" s="86"/>
      <c r="G302" s="86"/>
      <c r="H302" s="86"/>
      <c r="I302" s="166" t="s">
        <v>40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2" t="s">
        <v>9</v>
      </c>
      <c r="P303" s="162"/>
      <c r="Q303" s="162"/>
      <c r="R303" s="162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2"/>
      <c r="D304" s="82"/>
      <c r="E304" s="82"/>
      <c r="F304" s="82"/>
      <c r="G304" s="82"/>
      <c r="H304" s="82"/>
      <c r="I304" s="160" t="s">
        <v>1</v>
      </c>
      <c r="J304" s="161"/>
      <c r="K304" s="161"/>
      <c r="L304" s="161" t="s">
        <v>2</v>
      </c>
      <c r="M304" s="161"/>
      <c r="N304" s="161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2">
        <f>(I258+C300)</f>
        <v>90230</v>
      </c>
      <c r="J305" s="139">
        <f>(J258+E300)</f>
        <v>4825</v>
      </c>
      <c r="K305" s="139">
        <f>(K258+G300)</f>
        <v>0</v>
      </c>
      <c r="L305" s="139">
        <f>(L258+I300)</f>
        <v>8065</v>
      </c>
      <c r="M305" s="139">
        <f>(M258+K300)</f>
        <v>591</v>
      </c>
      <c r="N305" s="139">
        <f>(N258+M300)</f>
        <v>0</v>
      </c>
      <c r="O305" s="139">
        <f>(O258+O300)</f>
        <v>66670</v>
      </c>
      <c r="P305" s="139">
        <f>(P258+Q300)</f>
        <v>5768</v>
      </c>
      <c r="Q305" s="139">
        <f>(Q258+X300)</f>
        <v>8083</v>
      </c>
      <c r="R305" s="139">
        <f>(R258+Z300)</f>
        <v>5</v>
      </c>
      <c r="S305" s="139">
        <f>(S258+S300)</f>
        <v>0</v>
      </c>
      <c r="T305" s="139">
        <f>(T258+AB300)</f>
        <v>25993</v>
      </c>
      <c r="U305" s="143">
        <f>(I305+J305+K305+L305+M305+N305+O305+P305+Q305+R305+S305+T305)</f>
        <v>210230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2"/>
      <c r="D307" s="91"/>
      <c r="E307" s="67"/>
      <c r="F307" s="67"/>
      <c r="G307" s="67"/>
      <c r="H307" s="67"/>
      <c r="I307" s="142">
        <f aca="true" t="shared" si="52" ref="I307:K308">(I260)</f>
        <v>7268</v>
      </c>
      <c r="J307" s="139">
        <f t="shared" si="52"/>
        <v>783</v>
      </c>
      <c r="K307" s="139">
        <f t="shared" si="52"/>
        <v>0</v>
      </c>
      <c r="L307" s="139"/>
      <c r="M307" s="162" t="s">
        <v>20</v>
      </c>
      <c r="N307" s="162"/>
      <c r="O307" s="162"/>
      <c r="P307" s="162"/>
      <c r="Q307" s="162"/>
      <c r="R307" s="162"/>
      <c r="S307" s="162"/>
      <c r="T307" s="162"/>
      <c r="U307" s="163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2"/>
      <c r="D308" s="91"/>
      <c r="E308" s="67"/>
      <c r="F308" s="67"/>
      <c r="G308" s="67"/>
      <c r="H308" s="67"/>
      <c r="I308" s="142">
        <f t="shared" si="52"/>
        <v>52981</v>
      </c>
      <c r="J308" s="139">
        <f t="shared" si="52"/>
        <v>1760</v>
      </c>
      <c r="K308" s="139">
        <f t="shared" si="52"/>
        <v>0</v>
      </c>
      <c r="L308" s="139"/>
      <c r="M308" s="162" t="s">
        <v>27</v>
      </c>
      <c r="N308" s="162"/>
      <c r="O308" s="162"/>
      <c r="P308" s="162"/>
      <c r="Q308" s="162"/>
      <c r="R308" s="162"/>
      <c r="S308" s="162"/>
      <c r="T308" s="162"/>
      <c r="U308" s="163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29981</v>
      </c>
      <c r="J309" s="64">
        <f>(J262+E300)</f>
        <v>2282</v>
      </c>
      <c r="K309" s="64">
        <f>(K262+G300)</f>
        <v>0</v>
      </c>
      <c r="L309" s="64"/>
      <c r="M309" s="164" t="s">
        <v>26</v>
      </c>
      <c r="N309" s="164"/>
      <c r="O309" s="164"/>
      <c r="P309" s="164"/>
      <c r="Q309" s="164"/>
      <c r="R309" s="164"/>
      <c r="S309" s="164"/>
      <c r="T309" s="164"/>
      <c r="U309" s="165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8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5"/>
      <c r="V310" s="115"/>
      <c r="W310" s="7"/>
      <c r="X310" s="67"/>
      <c r="Y310" s="67"/>
      <c r="Z310" s="46"/>
      <c r="AA310" s="46"/>
      <c r="AB310" s="46"/>
      <c r="AC310" s="46"/>
      <c r="AD310" s="116"/>
      <c r="AE310" s="1"/>
      <c r="AF310" s="9"/>
      <c r="AG310" s="110"/>
    </row>
    <row r="311" spans="1:33" ht="18">
      <c r="A311" s="119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0"/>
    </row>
    <row r="312" spans="1:33" ht="18">
      <c r="A312" s="99"/>
      <c r="B312" s="5"/>
      <c r="C312" s="176" t="s">
        <v>1</v>
      </c>
      <c r="D312" s="176"/>
      <c r="E312" s="176"/>
      <c r="F312" s="176"/>
      <c r="G312" s="176"/>
      <c r="H312" s="176"/>
      <c r="I312" s="158" t="s">
        <v>2</v>
      </c>
      <c r="J312" s="158"/>
      <c r="K312" s="158"/>
      <c r="L312" s="158"/>
      <c r="M312" s="158"/>
      <c r="N312" s="158"/>
      <c r="O312" s="158" t="s">
        <v>3</v>
      </c>
      <c r="P312" s="158"/>
      <c r="Q312" s="158" t="s">
        <v>4</v>
      </c>
      <c r="R312" s="158"/>
      <c r="S312" s="177" t="s">
        <v>34</v>
      </c>
      <c r="T312" s="177"/>
      <c r="U312" s="162" t="s">
        <v>5</v>
      </c>
      <c r="V312" s="162"/>
      <c r="W312" s="162"/>
      <c r="X312" s="158" t="s">
        <v>6</v>
      </c>
      <c r="Y312" s="158"/>
      <c r="Z312" s="172" t="s">
        <v>7</v>
      </c>
      <c r="AA312" s="172"/>
      <c r="AB312" s="172" t="s">
        <v>31</v>
      </c>
      <c r="AC312" s="172"/>
      <c r="AE312" s="1"/>
      <c r="AF312" s="9"/>
      <c r="AG312" s="9"/>
    </row>
    <row r="313" spans="1:33" ht="18">
      <c r="A313" s="4" t="s">
        <v>8</v>
      </c>
      <c r="B313" s="5"/>
      <c r="C313" s="158" t="s">
        <v>9</v>
      </c>
      <c r="D313" s="158"/>
      <c r="E313" s="158" t="s">
        <v>10</v>
      </c>
      <c r="F313" s="158"/>
      <c r="G313" s="158" t="s">
        <v>36</v>
      </c>
      <c r="H313" s="158"/>
      <c r="I313" s="158" t="s">
        <v>9</v>
      </c>
      <c r="J313" s="158"/>
      <c r="K313" s="158" t="s">
        <v>10</v>
      </c>
      <c r="L313" s="158"/>
      <c r="M313" s="158" t="s">
        <v>36</v>
      </c>
      <c r="N313" s="158"/>
      <c r="O313" s="158" t="s">
        <v>9</v>
      </c>
      <c r="P313" s="158"/>
      <c r="Q313" s="158"/>
      <c r="R313" s="158"/>
      <c r="S313" s="6"/>
      <c r="T313" s="6"/>
      <c r="U313" s="7" t="s">
        <v>11</v>
      </c>
      <c r="V313" s="7" t="s">
        <v>12</v>
      </c>
      <c r="W313" s="173" t="s">
        <v>13</v>
      </c>
      <c r="X313" s="158" t="s">
        <v>9</v>
      </c>
      <c r="Y313" s="158"/>
      <c r="Z313" s="158"/>
      <c r="AA313" s="158"/>
      <c r="AB313" s="6"/>
      <c r="AC313" s="6"/>
      <c r="AD313" s="11" t="s">
        <v>14</v>
      </c>
      <c r="AE313" s="1"/>
      <c r="AF313" s="9"/>
      <c r="AG313" s="12"/>
    </row>
    <row r="314" spans="1:33" ht="18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74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8">
      <c r="A315" s="19">
        <f>A298+1</f>
        <v>43040</v>
      </c>
      <c r="B315" s="76"/>
      <c r="C315" s="77">
        <v>143</v>
      </c>
      <c r="D315" s="77">
        <v>53</v>
      </c>
      <c r="E315" s="77">
        <v>1</v>
      </c>
      <c r="F315" s="77">
        <v>2</v>
      </c>
      <c r="G315" s="77">
        <v>0</v>
      </c>
      <c r="H315" s="77">
        <v>0</v>
      </c>
      <c r="I315" s="77">
        <v>10</v>
      </c>
      <c r="J315" s="77">
        <v>4</v>
      </c>
      <c r="K315" s="77">
        <v>2</v>
      </c>
      <c r="L315" s="77">
        <v>3</v>
      </c>
      <c r="M315" s="77">
        <v>0</v>
      </c>
      <c r="N315" s="77">
        <v>0</v>
      </c>
      <c r="O315" s="77">
        <v>0</v>
      </c>
      <c r="P315" s="77">
        <v>0</v>
      </c>
      <c r="Q315" s="77">
        <v>1</v>
      </c>
      <c r="R315" s="77">
        <v>0</v>
      </c>
      <c r="S315" s="77">
        <v>0</v>
      </c>
      <c r="T315" s="77">
        <v>0</v>
      </c>
      <c r="U315" s="21">
        <f aca="true" t="shared" si="53" ref="U315:U328">(C315+E315+G315+K315+I315+M315+O315+Q315+S315)</f>
        <v>157</v>
      </c>
      <c r="V315" s="21">
        <f aca="true" t="shared" si="54" ref="V315:V329">(D315+F315+H315+L315+J315+N315+P315+R315+T315)</f>
        <v>62</v>
      </c>
      <c r="W315" s="22">
        <f aca="true" t="shared" si="55" ref="W315:W329">(U315+V315)</f>
        <v>219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9">
        <f>(W315+X315+Y315+Z315+AA315+AB315+AC315)</f>
        <v>219</v>
      </c>
      <c r="AE315" s="24"/>
      <c r="AF315" s="25"/>
      <c r="AG315" s="12"/>
    </row>
    <row r="316" spans="1:33" ht="18">
      <c r="A316" s="19">
        <f aca="true" t="shared" si="56" ref="A316:A329">A315+1</f>
        <v>43041</v>
      </c>
      <c r="B316" s="76"/>
      <c r="C316" s="77">
        <v>150</v>
      </c>
      <c r="D316" s="77">
        <v>70</v>
      </c>
      <c r="E316" s="77">
        <v>5</v>
      </c>
      <c r="F316" s="77">
        <v>1</v>
      </c>
      <c r="G316" s="77">
        <v>0</v>
      </c>
      <c r="H316" s="77">
        <v>0</v>
      </c>
      <c r="I316" s="77">
        <v>5</v>
      </c>
      <c r="J316" s="77">
        <v>1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4</v>
      </c>
      <c r="R316" s="77">
        <v>2</v>
      </c>
      <c r="S316" s="77">
        <v>0</v>
      </c>
      <c r="T316" s="77">
        <v>0</v>
      </c>
      <c r="U316" s="21">
        <f t="shared" si="53"/>
        <v>164</v>
      </c>
      <c r="V316" s="21">
        <f t="shared" si="54"/>
        <v>74</v>
      </c>
      <c r="W316" s="22">
        <f t="shared" si="55"/>
        <v>238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9">
        <f aca="true" t="shared" si="57" ref="AD316:AD329">(W316+X316+Y316+Z316+AA316+AB316+AC316)</f>
        <v>238</v>
      </c>
      <c r="AE316" s="24"/>
      <c r="AF316" s="25"/>
      <c r="AG316" s="12"/>
    </row>
    <row r="317" spans="1:33" ht="18">
      <c r="A317" s="19">
        <f t="shared" si="56"/>
        <v>43042</v>
      </c>
      <c r="B317" s="76"/>
      <c r="C317" s="77">
        <v>101</v>
      </c>
      <c r="D317" s="77">
        <v>61</v>
      </c>
      <c r="E317" s="77">
        <v>5</v>
      </c>
      <c r="F317" s="77">
        <v>1</v>
      </c>
      <c r="G317" s="77">
        <v>0</v>
      </c>
      <c r="H317" s="77">
        <v>0</v>
      </c>
      <c r="I317" s="77">
        <v>3</v>
      </c>
      <c r="J317" s="77">
        <v>0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2</v>
      </c>
      <c r="R317" s="77">
        <v>1</v>
      </c>
      <c r="S317" s="77">
        <v>0</v>
      </c>
      <c r="T317" s="77">
        <v>0</v>
      </c>
      <c r="U317" s="21">
        <f t="shared" si="53"/>
        <v>111</v>
      </c>
      <c r="V317" s="21">
        <f t="shared" si="54"/>
        <v>63</v>
      </c>
      <c r="W317" s="22">
        <f t="shared" si="55"/>
        <v>174</v>
      </c>
      <c r="X317" s="77">
        <v>3</v>
      </c>
      <c r="Y317" s="77">
        <v>0</v>
      </c>
      <c r="Z317" s="77">
        <v>0</v>
      </c>
      <c r="AA317" s="77">
        <v>0</v>
      </c>
      <c r="AB317" s="77">
        <v>2</v>
      </c>
      <c r="AC317" s="77">
        <v>1</v>
      </c>
      <c r="AD317" s="79">
        <f t="shared" si="57"/>
        <v>180</v>
      </c>
      <c r="AE317" s="24"/>
      <c r="AF317" s="25"/>
      <c r="AG317" s="12"/>
    </row>
    <row r="318" spans="1:33" ht="18">
      <c r="A318" s="19">
        <f t="shared" si="56"/>
        <v>43043</v>
      </c>
      <c r="B318" s="76"/>
      <c r="C318" s="77">
        <v>209</v>
      </c>
      <c r="D318" s="77">
        <v>53</v>
      </c>
      <c r="E318" s="77">
        <v>5</v>
      </c>
      <c r="F318" s="77">
        <v>1</v>
      </c>
      <c r="G318" s="77">
        <v>0</v>
      </c>
      <c r="H318" s="77">
        <v>0</v>
      </c>
      <c r="I318" s="77">
        <v>4</v>
      </c>
      <c r="J318" s="77">
        <v>0</v>
      </c>
      <c r="K318" s="77">
        <v>2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2</v>
      </c>
      <c r="R318" s="77">
        <v>1</v>
      </c>
      <c r="S318" s="77">
        <v>0</v>
      </c>
      <c r="T318" s="77">
        <v>0</v>
      </c>
      <c r="U318" s="21">
        <f t="shared" si="53"/>
        <v>222</v>
      </c>
      <c r="V318" s="21">
        <f t="shared" si="54"/>
        <v>55</v>
      </c>
      <c r="W318" s="22">
        <f t="shared" si="55"/>
        <v>277</v>
      </c>
      <c r="X318" s="77">
        <v>0</v>
      </c>
      <c r="Y318" s="77">
        <v>0</v>
      </c>
      <c r="Z318" s="77">
        <v>0</v>
      </c>
      <c r="AA318" s="77">
        <v>0</v>
      </c>
      <c r="AB318" s="77">
        <v>1</v>
      </c>
      <c r="AC318" s="77">
        <v>0</v>
      </c>
      <c r="AD318" s="79">
        <f t="shared" si="57"/>
        <v>278</v>
      </c>
      <c r="AE318" s="24"/>
      <c r="AF318" s="25"/>
      <c r="AG318" s="12"/>
    </row>
    <row r="319" spans="1:33" ht="18">
      <c r="A319" s="19">
        <f t="shared" si="56"/>
        <v>43044</v>
      </c>
      <c r="B319" s="76"/>
      <c r="C319" s="77">
        <v>97</v>
      </c>
      <c r="D319" s="77">
        <v>54</v>
      </c>
      <c r="E319" s="77">
        <v>3</v>
      </c>
      <c r="F319" s="77">
        <v>0</v>
      </c>
      <c r="G319" s="77">
        <v>0</v>
      </c>
      <c r="H319" s="77">
        <v>0</v>
      </c>
      <c r="I319" s="77">
        <v>7</v>
      </c>
      <c r="J319" s="77">
        <v>1</v>
      </c>
      <c r="K319" s="77">
        <v>1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2</v>
      </c>
      <c r="R319" s="77">
        <v>5</v>
      </c>
      <c r="S319" s="77">
        <v>0</v>
      </c>
      <c r="T319" s="77">
        <v>0</v>
      </c>
      <c r="U319" s="21">
        <f t="shared" si="53"/>
        <v>110</v>
      </c>
      <c r="V319" s="21">
        <f t="shared" si="54"/>
        <v>60</v>
      </c>
      <c r="W319" s="22">
        <f t="shared" si="55"/>
        <v>170</v>
      </c>
      <c r="X319" s="77">
        <v>3</v>
      </c>
      <c r="Y319" s="77">
        <v>0</v>
      </c>
      <c r="Z319" s="77">
        <v>0</v>
      </c>
      <c r="AA319" s="77">
        <v>0</v>
      </c>
      <c r="AB319" s="77">
        <v>1</v>
      </c>
      <c r="AC319" s="77">
        <v>3</v>
      </c>
      <c r="AD319" s="79">
        <f t="shared" si="57"/>
        <v>177</v>
      </c>
      <c r="AE319" s="24"/>
      <c r="AF319" s="25"/>
      <c r="AG319" s="12"/>
    </row>
    <row r="320" spans="1:33" ht="18">
      <c r="A320" s="19">
        <f t="shared" si="56"/>
        <v>43045</v>
      </c>
      <c r="B320" s="76"/>
      <c r="C320" s="77">
        <v>64</v>
      </c>
      <c r="D320" s="77">
        <v>49</v>
      </c>
      <c r="E320" s="77">
        <v>0</v>
      </c>
      <c r="F320" s="77">
        <v>0</v>
      </c>
      <c r="G320" s="77">
        <v>0</v>
      </c>
      <c r="H320" s="77">
        <v>0</v>
      </c>
      <c r="I320" s="77">
        <v>3</v>
      </c>
      <c r="J320" s="77">
        <v>2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2</v>
      </c>
      <c r="R320" s="77">
        <v>1</v>
      </c>
      <c r="S320" s="77">
        <v>0</v>
      </c>
      <c r="T320" s="77">
        <v>0</v>
      </c>
      <c r="U320" s="21">
        <f t="shared" si="53"/>
        <v>69</v>
      </c>
      <c r="V320" s="21">
        <f t="shared" si="54"/>
        <v>52</v>
      </c>
      <c r="W320" s="22">
        <f t="shared" si="55"/>
        <v>121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9">
        <f t="shared" si="57"/>
        <v>121</v>
      </c>
      <c r="AE320" s="24"/>
      <c r="AF320" s="25"/>
      <c r="AG320" s="9"/>
    </row>
    <row r="321" spans="1:33" ht="18">
      <c r="A321" s="19">
        <f t="shared" si="56"/>
        <v>43046</v>
      </c>
      <c r="B321" s="76"/>
      <c r="C321" s="77">
        <v>57</v>
      </c>
      <c r="D321" s="77">
        <v>46</v>
      </c>
      <c r="E321" s="77">
        <v>0</v>
      </c>
      <c r="F321" s="77">
        <v>1</v>
      </c>
      <c r="G321" s="77">
        <v>0</v>
      </c>
      <c r="H321" s="77">
        <v>0</v>
      </c>
      <c r="I321" s="77">
        <v>1</v>
      </c>
      <c r="J321" s="77">
        <v>1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1</v>
      </c>
      <c r="R321" s="77">
        <v>1</v>
      </c>
      <c r="S321" s="77">
        <v>0</v>
      </c>
      <c r="T321" s="77">
        <v>0</v>
      </c>
      <c r="U321" s="21">
        <f t="shared" si="53"/>
        <v>59</v>
      </c>
      <c r="V321" s="21">
        <f t="shared" si="54"/>
        <v>49</v>
      </c>
      <c r="W321" s="22">
        <f t="shared" si="55"/>
        <v>108</v>
      </c>
      <c r="X321" s="77">
        <v>0</v>
      </c>
      <c r="Y321" s="77">
        <v>1</v>
      </c>
      <c r="Z321" s="77">
        <v>0</v>
      </c>
      <c r="AA321" s="77">
        <v>0</v>
      </c>
      <c r="AB321" s="77">
        <v>0</v>
      </c>
      <c r="AC321" s="77">
        <v>1</v>
      </c>
      <c r="AD321" s="79">
        <f t="shared" si="57"/>
        <v>110</v>
      </c>
      <c r="AE321" s="24"/>
      <c r="AF321" s="25"/>
      <c r="AG321" s="12"/>
    </row>
    <row r="322" spans="1:33" ht="18">
      <c r="A322" s="19">
        <f t="shared" si="56"/>
        <v>43047</v>
      </c>
      <c r="B322" s="76"/>
      <c r="C322" s="77">
        <v>43</v>
      </c>
      <c r="D322" s="77">
        <v>36</v>
      </c>
      <c r="E322" s="77">
        <v>3</v>
      </c>
      <c r="F322" s="77">
        <v>0</v>
      </c>
      <c r="G322" s="77">
        <v>0</v>
      </c>
      <c r="H322" s="77">
        <v>0</v>
      </c>
      <c r="I322" s="77">
        <v>2</v>
      </c>
      <c r="J322" s="77">
        <v>0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1</v>
      </c>
      <c r="R322" s="77">
        <v>2</v>
      </c>
      <c r="S322" s="77">
        <v>0</v>
      </c>
      <c r="T322" s="77">
        <v>0</v>
      </c>
      <c r="U322" s="21">
        <f t="shared" si="53"/>
        <v>49</v>
      </c>
      <c r="V322" s="21">
        <f t="shared" si="54"/>
        <v>38</v>
      </c>
      <c r="W322" s="22">
        <f t="shared" si="55"/>
        <v>87</v>
      </c>
      <c r="X322" s="77">
        <v>0</v>
      </c>
      <c r="Y322" s="77">
        <v>0</v>
      </c>
      <c r="Z322" s="77">
        <v>0</v>
      </c>
      <c r="AA322" s="77">
        <v>0</v>
      </c>
      <c r="AB322" s="77">
        <v>1</v>
      </c>
      <c r="AC322" s="77">
        <v>4</v>
      </c>
      <c r="AD322" s="79">
        <f t="shared" si="57"/>
        <v>92</v>
      </c>
      <c r="AE322" s="24"/>
      <c r="AF322" s="25"/>
      <c r="AG322" s="12"/>
    </row>
    <row r="323" spans="1:33" ht="18">
      <c r="A323" s="19">
        <f t="shared" si="56"/>
        <v>43048</v>
      </c>
      <c r="B323" s="76"/>
      <c r="C323" s="77">
        <v>33</v>
      </c>
      <c r="D323" s="77">
        <v>38</v>
      </c>
      <c r="E323" s="77">
        <v>1</v>
      </c>
      <c r="F323" s="77">
        <v>0</v>
      </c>
      <c r="G323" s="77">
        <v>0</v>
      </c>
      <c r="H323" s="77">
        <v>0</v>
      </c>
      <c r="I323" s="77">
        <v>1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1</v>
      </c>
      <c r="S323" s="77">
        <v>0</v>
      </c>
      <c r="T323" s="77">
        <v>0</v>
      </c>
      <c r="U323" s="21">
        <f t="shared" si="53"/>
        <v>35</v>
      </c>
      <c r="V323" s="21">
        <f t="shared" si="54"/>
        <v>39</v>
      </c>
      <c r="W323" s="22">
        <f t="shared" si="55"/>
        <v>74</v>
      </c>
      <c r="X323" s="77">
        <v>0</v>
      </c>
      <c r="Y323" s="77">
        <v>0</v>
      </c>
      <c r="Z323" s="77">
        <v>0</v>
      </c>
      <c r="AA323" s="77">
        <v>0</v>
      </c>
      <c r="AB323" s="77">
        <v>0</v>
      </c>
      <c r="AC323" s="77">
        <v>0</v>
      </c>
      <c r="AD323" s="79">
        <f t="shared" si="57"/>
        <v>74</v>
      </c>
      <c r="AE323" s="24"/>
      <c r="AF323" s="25"/>
      <c r="AG323" s="12"/>
    </row>
    <row r="324" spans="1:33" ht="18">
      <c r="A324" s="19">
        <f t="shared" si="56"/>
        <v>43049</v>
      </c>
      <c r="B324" s="76"/>
      <c r="C324" s="77">
        <v>36</v>
      </c>
      <c r="D324" s="77">
        <v>9</v>
      </c>
      <c r="E324" s="77">
        <v>2</v>
      </c>
      <c r="F324" s="77">
        <v>0</v>
      </c>
      <c r="G324" s="77">
        <v>0</v>
      </c>
      <c r="H324" s="77">
        <v>0</v>
      </c>
      <c r="I324" s="77">
        <v>2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2</v>
      </c>
      <c r="R324" s="77">
        <v>0</v>
      </c>
      <c r="S324" s="77">
        <v>0</v>
      </c>
      <c r="T324" s="77">
        <v>0</v>
      </c>
      <c r="U324" s="21">
        <f t="shared" si="53"/>
        <v>42</v>
      </c>
      <c r="V324" s="21">
        <f t="shared" si="54"/>
        <v>9</v>
      </c>
      <c r="W324" s="22">
        <f t="shared" si="55"/>
        <v>51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9">
        <f t="shared" si="57"/>
        <v>51</v>
      </c>
      <c r="AE324" s="24"/>
      <c r="AF324" s="25"/>
      <c r="AG324" s="12"/>
    </row>
    <row r="325" spans="1:33" ht="18">
      <c r="A325" s="19">
        <f t="shared" si="56"/>
        <v>43050</v>
      </c>
      <c r="B325" s="76"/>
      <c r="C325" s="77">
        <v>31</v>
      </c>
      <c r="D325" s="77">
        <v>24</v>
      </c>
      <c r="E325" s="77">
        <v>0</v>
      </c>
      <c r="F325" s="77">
        <v>0</v>
      </c>
      <c r="G325" s="77">
        <v>0</v>
      </c>
      <c r="H325" s="77">
        <v>0</v>
      </c>
      <c r="I325" s="77">
        <v>2</v>
      </c>
      <c r="J325" s="77">
        <v>1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2</v>
      </c>
      <c r="R325" s="77">
        <v>0</v>
      </c>
      <c r="S325" s="77">
        <v>0</v>
      </c>
      <c r="T325" s="77">
        <v>0</v>
      </c>
      <c r="U325" s="21">
        <f t="shared" si="53"/>
        <v>35</v>
      </c>
      <c r="V325" s="21">
        <f t="shared" si="54"/>
        <v>25</v>
      </c>
      <c r="W325" s="22">
        <f t="shared" si="55"/>
        <v>60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9">
        <f t="shared" si="57"/>
        <v>60</v>
      </c>
      <c r="AE325" s="24"/>
      <c r="AF325" s="25"/>
      <c r="AG325" s="12"/>
    </row>
    <row r="326" spans="1:33" ht="18">
      <c r="A326" s="19">
        <f t="shared" si="56"/>
        <v>43051</v>
      </c>
      <c r="B326" s="76"/>
      <c r="C326" s="77">
        <v>18</v>
      </c>
      <c r="D326" s="77">
        <v>6</v>
      </c>
      <c r="E326" s="77">
        <v>1</v>
      </c>
      <c r="F326" s="77">
        <v>0</v>
      </c>
      <c r="G326" s="77">
        <v>0</v>
      </c>
      <c r="H326" s="77">
        <v>0</v>
      </c>
      <c r="I326" s="77">
        <v>1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21">
        <f t="shared" si="53"/>
        <v>20</v>
      </c>
      <c r="V326" s="21">
        <f t="shared" si="54"/>
        <v>6</v>
      </c>
      <c r="W326" s="22">
        <f t="shared" si="55"/>
        <v>26</v>
      </c>
      <c r="X326" s="77">
        <v>0</v>
      </c>
      <c r="Y326" s="77">
        <v>0</v>
      </c>
      <c r="Z326" s="77">
        <v>0</v>
      </c>
      <c r="AA326" s="77">
        <v>0</v>
      </c>
      <c r="AB326" s="77">
        <v>2</v>
      </c>
      <c r="AC326" s="77">
        <v>0</v>
      </c>
      <c r="AD326" s="79">
        <f t="shared" si="57"/>
        <v>28</v>
      </c>
      <c r="AE326" s="24"/>
      <c r="AF326" s="25"/>
      <c r="AG326" s="12"/>
    </row>
    <row r="327" spans="1:33" ht="18">
      <c r="A327" s="19">
        <f t="shared" si="56"/>
        <v>43052</v>
      </c>
      <c r="B327" s="76"/>
      <c r="C327" s="77">
        <v>13</v>
      </c>
      <c r="D327" s="77">
        <v>3</v>
      </c>
      <c r="E327" s="77">
        <v>1</v>
      </c>
      <c r="F327" s="77">
        <v>0</v>
      </c>
      <c r="G327" s="77">
        <v>0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21">
        <f t="shared" si="53"/>
        <v>14</v>
      </c>
      <c r="V327" s="21">
        <f t="shared" si="54"/>
        <v>3</v>
      </c>
      <c r="W327" s="22">
        <f t="shared" si="55"/>
        <v>17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7"/>
        <v>17</v>
      </c>
      <c r="AE327" s="24"/>
      <c r="AF327" s="25"/>
      <c r="AG327" s="9"/>
    </row>
    <row r="328" spans="1:33" ht="18">
      <c r="A328" s="19">
        <f t="shared" si="56"/>
        <v>43053</v>
      </c>
      <c r="B328" s="76"/>
      <c r="C328" s="77">
        <v>27</v>
      </c>
      <c r="D328" s="77">
        <v>5</v>
      </c>
      <c r="E328" s="77">
        <v>0</v>
      </c>
      <c r="F328" s="77">
        <v>0</v>
      </c>
      <c r="G328" s="77">
        <v>0</v>
      </c>
      <c r="H328" s="77">
        <v>0</v>
      </c>
      <c r="I328" s="77">
        <v>4</v>
      </c>
      <c r="J328" s="7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2</v>
      </c>
      <c r="R328" s="77">
        <v>0</v>
      </c>
      <c r="S328" s="77">
        <v>0</v>
      </c>
      <c r="T328" s="77">
        <v>0</v>
      </c>
      <c r="U328" s="21">
        <f t="shared" si="53"/>
        <v>33</v>
      </c>
      <c r="V328" s="21">
        <f t="shared" si="54"/>
        <v>5</v>
      </c>
      <c r="W328" s="22">
        <f t="shared" si="55"/>
        <v>38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1</v>
      </c>
      <c r="AD328" s="79">
        <f t="shared" si="57"/>
        <v>39</v>
      </c>
      <c r="AE328" s="24"/>
      <c r="AF328" s="25"/>
      <c r="AG328" s="12"/>
    </row>
    <row r="329" spans="1:33" ht="18">
      <c r="A329" s="26">
        <f t="shared" si="56"/>
        <v>43054</v>
      </c>
      <c r="B329" s="80"/>
      <c r="C329" s="81">
        <v>29</v>
      </c>
      <c r="D329" s="81">
        <v>9</v>
      </c>
      <c r="E329" s="81">
        <v>0</v>
      </c>
      <c r="F329" s="81">
        <v>0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1</v>
      </c>
      <c r="R329" s="81">
        <v>0</v>
      </c>
      <c r="S329" s="81">
        <v>0</v>
      </c>
      <c r="T329" s="81">
        <v>0</v>
      </c>
      <c r="U329" s="21">
        <f>(C329+E329+G329+K329+I329+M329+O329+Q329+S329)</f>
        <v>30</v>
      </c>
      <c r="V329" s="21">
        <f t="shared" si="54"/>
        <v>9</v>
      </c>
      <c r="W329" s="28">
        <f t="shared" si="55"/>
        <v>39</v>
      </c>
      <c r="X329" s="81">
        <v>0</v>
      </c>
      <c r="Y329" s="81">
        <v>0</v>
      </c>
      <c r="Z329" s="81">
        <v>0</v>
      </c>
      <c r="AA329" s="81">
        <v>0</v>
      </c>
      <c r="AB329" s="81">
        <v>2</v>
      </c>
      <c r="AC329" s="81">
        <v>0</v>
      </c>
      <c r="AD329" s="79">
        <f t="shared" si="57"/>
        <v>41</v>
      </c>
      <c r="AE329" s="24"/>
      <c r="AF329" s="25"/>
      <c r="AG329" s="12"/>
    </row>
    <row r="330" spans="1:33" ht="18">
      <c r="A330" s="30" t="s">
        <v>16</v>
      </c>
      <c r="B330" s="46"/>
      <c r="C330" s="82">
        <f>SUM(C315:C329)</f>
        <v>1051</v>
      </c>
      <c r="D330" s="82">
        <f aca="true" t="shared" si="58" ref="D330:T330">SUM(D315:D329)</f>
        <v>516</v>
      </c>
      <c r="E330" s="82">
        <f t="shared" si="58"/>
        <v>27</v>
      </c>
      <c r="F330" s="82">
        <f t="shared" si="58"/>
        <v>6</v>
      </c>
      <c r="G330" s="82">
        <f t="shared" si="58"/>
        <v>0</v>
      </c>
      <c r="H330" s="82">
        <f t="shared" si="58"/>
        <v>0</v>
      </c>
      <c r="I330" s="82">
        <f t="shared" si="58"/>
        <v>45</v>
      </c>
      <c r="J330" s="82">
        <f t="shared" si="58"/>
        <v>10</v>
      </c>
      <c r="K330" s="82">
        <f t="shared" si="58"/>
        <v>5</v>
      </c>
      <c r="L330" s="82">
        <f t="shared" si="58"/>
        <v>3</v>
      </c>
      <c r="M330" s="82">
        <f t="shared" si="58"/>
        <v>0</v>
      </c>
      <c r="N330" s="82">
        <f t="shared" si="58"/>
        <v>0</v>
      </c>
      <c r="O330" s="82">
        <f t="shared" si="58"/>
        <v>0</v>
      </c>
      <c r="P330" s="82">
        <f t="shared" si="58"/>
        <v>0</v>
      </c>
      <c r="Q330" s="82">
        <f t="shared" si="58"/>
        <v>22</v>
      </c>
      <c r="R330" s="82">
        <f t="shared" si="58"/>
        <v>14</v>
      </c>
      <c r="S330" s="82">
        <f t="shared" si="58"/>
        <v>0</v>
      </c>
      <c r="T330" s="82">
        <f t="shared" si="58"/>
        <v>0</v>
      </c>
      <c r="U330" s="134">
        <f aca="true" t="shared" si="59" ref="U330:AD330">SUM(U315:U329)</f>
        <v>1150</v>
      </c>
      <c r="V330" s="134">
        <f t="shared" si="59"/>
        <v>549</v>
      </c>
      <c r="W330" s="38">
        <f t="shared" si="59"/>
        <v>1699</v>
      </c>
      <c r="X330" s="82">
        <f t="shared" si="59"/>
        <v>6</v>
      </c>
      <c r="Y330" s="82">
        <f t="shared" si="59"/>
        <v>1</v>
      </c>
      <c r="Z330" s="82">
        <f t="shared" si="59"/>
        <v>0</v>
      </c>
      <c r="AA330" s="82">
        <f t="shared" si="59"/>
        <v>0</v>
      </c>
      <c r="AB330" s="82">
        <f t="shared" si="59"/>
        <v>9</v>
      </c>
      <c r="AC330" s="82">
        <f t="shared" si="59"/>
        <v>10</v>
      </c>
      <c r="AD330" s="123">
        <f t="shared" si="59"/>
        <v>1725</v>
      </c>
      <c r="AE330" s="24"/>
      <c r="AF330" s="25"/>
      <c r="AG330" s="34"/>
    </row>
    <row r="331" spans="1:33" ht="18">
      <c r="A331" s="36"/>
      <c r="B331" s="46"/>
      <c r="C331" s="159">
        <f>(C330+D330)</f>
        <v>1567</v>
      </c>
      <c r="D331" s="159"/>
      <c r="E331" s="159">
        <f>(E330+F330)</f>
        <v>33</v>
      </c>
      <c r="F331" s="159"/>
      <c r="G331" s="159">
        <f>(G330+H330)</f>
        <v>0</v>
      </c>
      <c r="H331" s="159"/>
      <c r="I331" s="159">
        <f>(I330+J330)</f>
        <v>55</v>
      </c>
      <c r="J331" s="159"/>
      <c r="K331" s="159">
        <f>(K330+L330)</f>
        <v>8</v>
      </c>
      <c r="L331" s="159"/>
      <c r="M331" s="159">
        <f>(M330+N330)</f>
        <v>0</v>
      </c>
      <c r="N331" s="159"/>
      <c r="O331" s="159">
        <f>(O330+P330)</f>
        <v>0</v>
      </c>
      <c r="P331" s="159"/>
      <c r="Q331" s="159">
        <f>(Q330+R330)</f>
        <v>36</v>
      </c>
      <c r="R331" s="159"/>
      <c r="S331" s="159">
        <f>(S330+T330)</f>
        <v>0</v>
      </c>
      <c r="T331" s="159"/>
      <c r="U331" s="83">
        <f>(U330/W330)</f>
        <v>0.6768687463213655</v>
      </c>
      <c r="V331" s="83">
        <f>(V330/W330)</f>
        <v>0.3231312536786345</v>
      </c>
      <c r="W331" s="40"/>
      <c r="X331" s="159">
        <f>(X330+Y330)</f>
        <v>7</v>
      </c>
      <c r="Y331" s="159"/>
      <c r="Z331" s="159">
        <f>(Z330+AA330)</f>
        <v>0</v>
      </c>
      <c r="AA331" s="159"/>
      <c r="AB331" s="159">
        <f>(AB330+AC330)</f>
        <v>19</v>
      </c>
      <c r="AC331" s="159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4"/>
      <c r="B333" s="86"/>
      <c r="C333" s="86"/>
      <c r="D333" s="86"/>
      <c r="E333" s="86"/>
      <c r="F333" s="86"/>
      <c r="G333" s="86"/>
      <c r="H333" s="86"/>
      <c r="I333" s="166" t="s">
        <v>41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2" t="s">
        <v>9</v>
      </c>
      <c r="P334" s="162"/>
      <c r="Q334" s="162"/>
      <c r="R334" s="162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2"/>
      <c r="D335" s="82"/>
      <c r="E335" s="82"/>
      <c r="F335" s="82"/>
      <c r="G335" s="82"/>
      <c r="H335" s="82"/>
      <c r="I335" s="160" t="s">
        <v>1</v>
      </c>
      <c r="J335" s="161"/>
      <c r="K335" s="161"/>
      <c r="L335" s="161" t="s">
        <v>2</v>
      </c>
      <c r="M335" s="161"/>
      <c r="N335" s="161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42">
        <f>(I305+C331)</f>
        <v>91797</v>
      </c>
      <c r="J336" s="139">
        <f>(J305+E331)</f>
        <v>4858</v>
      </c>
      <c r="K336" s="139">
        <f>(K305+G331)</f>
        <v>0</v>
      </c>
      <c r="L336" s="139">
        <f>(L305+I331)</f>
        <v>8120</v>
      </c>
      <c r="M336" s="139">
        <f>(M305+K331)</f>
        <v>599</v>
      </c>
      <c r="N336" s="139">
        <f>(N305+M331)</f>
        <v>0</v>
      </c>
      <c r="O336" s="139">
        <f>(O305+O331)</f>
        <v>66670</v>
      </c>
      <c r="P336" s="139">
        <f>(P305+Q331)</f>
        <v>5804</v>
      </c>
      <c r="Q336" s="139">
        <f>(Q305+X331)</f>
        <v>8090</v>
      </c>
      <c r="R336" s="139">
        <f>(R305+Z331)</f>
        <v>5</v>
      </c>
      <c r="S336" s="139">
        <f>(S305+S331)</f>
        <v>0</v>
      </c>
      <c r="T336" s="139">
        <f>(T305+AB331)</f>
        <v>26012</v>
      </c>
      <c r="U336" s="143">
        <f>(I336+J336+K336+L336+M336+N336+O336+P336+Q336+R336+S336+T336)</f>
        <v>211955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2"/>
      <c r="D338" s="91"/>
      <c r="E338" s="67"/>
      <c r="F338" s="67"/>
      <c r="G338" s="67"/>
      <c r="H338" s="67"/>
      <c r="I338" s="142">
        <f aca="true" t="shared" si="60" ref="I338:K339">(I307)</f>
        <v>7268</v>
      </c>
      <c r="J338" s="139">
        <f t="shared" si="60"/>
        <v>783</v>
      </c>
      <c r="K338" s="139">
        <f t="shared" si="60"/>
        <v>0</v>
      </c>
      <c r="L338" s="139"/>
      <c r="M338" s="162" t="s">
        <v>20</v>
      </c>
      <c r="N338" s="162"/>
      <c r="O338" s="162"/>
      <c r="P338" s="162"/>
      <c r="Q338" s="162"/>
      <c r="R338" s="162"/>
      <c r="S338" s="162"/>
      <c r="T338" s="162"/>
      <c r="U338" s="163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2"/>
      <c r="D339" s="91"/>
      <c r="E339" s="67"/>
      <c r="F339" s="67"/>
      <c r="G339" s="67"/>
      <c r="H339" s="67"/>
      <c r="I339" s="142">
        <f t="shared" si="60"/>
        <v>52981</v>
      </c>
      <c r="J339" s="139">
        <f t="shared" si="60"/>
        <v>1760</v>
      </c>
      <c r="K339" s="139">
        <f t="shared" si="60"/>
        <v>0</v>
      </c>
      <c r="L339" s="139"/>
      <c r="M339" s="162" t="s">
        <v>27</v>
      </c>
      <c r="N339" s="162"/>
      <c r="O339" s="162"/>
      <c r="P339" s="162"/>
      <c r="Q339" s="162"/>
      <c r="R339" s="162"/>
      <c r="S339" s="162"/>
      <c r="T339" s="162"/>
      <c r="U339" s="163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31548</v>
      </c>
      <c r="J340" s="64">
        <f>(J309+E331)</f>
        <v>2315</v>
      </c>
      <c r="K340" s="64">
        <f>(K309+G331)</f>
        <v>0</v>
      </c>
      <c r="L340" s="64"/>
      <c r="M340" s="164" t="s">
        <v>26</v>
      </c>
      <c r="N340" s="164"/>
      <c r="O340" s="164"/>
      <c r="P340" s="164"/>
      <c r="Q340" s="164"/>
      <c r="R340" s="164"/>
      <c r="S340" s="164"/>
      <c r="T340" s="164"/>
      <c r="U340" s="165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4">
        <f>I338</f>
        <v>7268</v>
      </c>
      <c r="B344" s="46"/>
      <c r="C344" s="125" t="s">
        <v>21</v>
      </c>
      <c r="D344" s="46"/>
      <c r="E344" s="46"/>
      <c r="F344" s="126">
        <f>IF(A344&lt;&gt;0,(A344/I336),0)</f>
        <v>0.0791747006982799</v>
      </c>
      <c r="G344" s="126"/>
      <c r="H344" s="126"/>
      <c r="I344" s="125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4">
        <f>I339</f>
        <v>52981</v>
      </c>
      <c r="B345" s="46"/>
      <c r="C345" s="125" t="s">
        <v>23</v>
      </c>
      <c r="D345" s="46"/>
      <c r="E345" s="46"/>
      <c r="F345" s="126">
        <f>IF(A345&lt;&gt;0,(A345/I336),0)</f>
        <v>0.5771539374925106</v>
      </c>
      <c r="G345" s="126"/>
      <c r="H345" s="126"/>
      <c r="I345" s="125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4">
        <f>I340</f>
        <v>31548</v>
      </c>
      <c r="B346" s="46"/>
      <c r="C346" s="125" t="s">
        <v>24</v>
      </c>
      <c r="D346" s="46"/>
      <c r="E346" s="46"/>
      <c r="F346" s="126">
        <f>IF(A346&lt;&gt;0,(A346/I336),0)</f>
        <v>0.34367136180920943</v>
      </c>
      <c r="G346" s="126"/>
      <c r="H346" s="126"/>
      <c r="I346" s="127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4">
        <f>J338</f>
        <v>783</v>
      </c>
      <c r="B347" s="46"/>
      <c r="C347" s="125" t="s">
        <v>21</v>
      </c>
      <c r="D347" s="46"/>
      <c r="E347" s="46"/>
      <c r="F347" s="126">
        <f>IF(A347&lt;&gt;0,(A347/J336),0)</f>
        <v>0.161177439275422</v>
      </c>
      <c r="G347" s="126"/>
      <c r="H347" s="126"/>
      <c r="I347" s="125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4">
        <f>J339</f>
        <v>1760</v>
      </c>
      <c r="B348" s="46"/>
      <c r="C348" s="125" t="s">
        <v>23</v>
      </c>
      <c r="D348" s="46"/>
      <c r="E348" s="46"/>
      <c r="F348" s="126">
        <f>IF(A348&lt;&gt;0,(A348/J336),0)</f>
        <v>0.362289007822149</v>
      </c>
      <c r="G348" s="126"/>
      <c r="H348" s="126"/>
      <c r="I348" s="125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4">
        <f>J340</f>
        <v>2315</v>
      </c>
      <c r="B349" s="46"/>
      <c r="C349" s="125" t="s">
        <v>24</v>
      </c>
      <c r="D349" s="46"/>
      <c r="E349" s="46"/>
      <c r="F349" s="126">
        <f>IF(A349&lt;&gt;0,(A349/J336),0)</f>
        <v>0.476533552902429</v>
      </c>
      <c r="G349" s="126"/>
      <c r="H349" s="126"/>
      <c r="I349" s="127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8">
      <c r="A351" s="36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9"/>
      <c r="V351" s="129"/>
      <c r="W351" s="130"/>
      <c r="X351" s="128"/>
      <c r="Y351" s="128"/>
      <c r="Z351" s="128"/>
      <c r="AA351" s="128"/>
      <c r="AB351" s="128"/>
      <c r="AC351" s="128"/>
      <c r="AD351" s="48"/>
      <c r="AE351" s="24"/>
      <c r="AF351" s="25"/>
      <c r="AG351" s="25"/>
    </row>
    <row r="352" spans="1:33" ht="18">
      <c r="A352" s="156" t="s">
        <v>39</v>
      </c>
      <c r="B352" s="128"/>
      <c r="C352" s="128" t="s">
        <v>38</v>
      </c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9"/>
      <c r="V352" s="129"/>
      <c r="W352" s="130"/>
      <c r="X352" s="128"/>
      <c r="Y352" s="128"/>
      <c r="Z352" s="128"/>
      <c r="AA352" s="128"/>
      <c r="AB352" s="128"/>
      <c r="AC352" s="128"/>
      <c r="AD352" s="48"/>
      <c r="AE352" s="24"/>
      <c r="AF352" s="25"/>
      <c r="AG352" s="25"/>
    </row>
  </sheetData>
  <sheetProtection/>
  <mergeCells count="292">
    <mergeCell ref="C171:F171"/>
    <mergeCell ref="G125:H125"/>
    <mergeCell ref="G159:H159"/>
    <mergeCell ref="C159:D159"/>
    <mergeCell ref="C125:D125"/>
    <mergeCell ref="E125:F125"/>
    <mergeCell ref="E159:F159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W172:W173"/>
    <mergeCell ref="O265:P265"/>
    <mergeCell ref="O220:R220"/>
    <mergeCell ref="I265:N265"/>
    <mergeCell ref="I257:K257"/>
    <mergeCell ref="K172:L172"/>
    <mergeCell ref="M261:U261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W34:W35"/>
    <mergeCell ref="K34:L34"/>
    <mergeCell ref="Z33:AA33"/>
    <mergeCell ref="O71:R71"/>
    <mergeCell ref="Q78:R78"/>
    <mergeCell ref="Q68:R68"/>
    <mergeCell ref="I70:U70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I2:N2"/>
    <mergeCell ref="M3:N3"/>
    <mergeCell ref="I3:J3"/>
    <mergeCell ref="G3:H3"/>
    <mergeCell ref="C2:H2"/>
    <mergeCell ref="K3:L3"/>
    <mergeCell ref="E3:F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dduvall</cp:lastModifiedBy>
  <cp:lastPrinted>2000-10-31T17:56:01Z</cp:lastPrinted>
  <dcterms:created xsi:type="dcterms:W3CDTF">1999-04-20T18:47:05Z</dcterms:created>
  <dcterms:modified xsi:type="dcterms:W3CDTF">2018-01-15T14:50:20Z</dcterms:modified>
  <cp:category/>
  <cp:version/>
  <cp:contentType/>
  <cp:contentStatus/>
</cp:coreProperties>
</file>